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bdobe-my.sharepoint.com/personal/noelle_lucas_bdo_be/Documents/Documents/3. Autres/IRE - Groupe de travail ISA/_2020.03 Going Concern - ISA 570 (Kim)/"/>
    </mc:Choice>
  </mc:AlternateContent>
  <xr:revisionPtr revIDLastSave="370" documentId="8_{340C64F1-BE57-4B6C-8A50-921539A928CD}" xr6:coauthVersionLast="45" xr6:coauthVersionMax="46" xr10:uidLastSave="{FCA70443-B535-4319-A6F7-6C28D02F2274}"/>
  <bookViews>
    <workbookView xWindow="-23148" yWindow="-108" windowWidth="23256" windowHeight="12576" tabRatio="791" activeTab="3" xr2:uid="{00000000-000D-0000-FFFF-FFFF00000000}"/>
  </bookViews>
  <sheets>
    <sheet name="1. Intro &amp; beslissingsboom" sheetId="3" r:id="rId1"/>
    <sheet name="2. Continuïteitsbeoordeling" sheetId="6" r:id="rId2"/>
    <sheet name="3. Kwalitatieve indicatoren" sheetId="1" r:id="rId3"/>
    <sheet name="4. Kwantitatieve indicatoren" sheetId="2" r:id="rId4"/>
    <sheet name="4A. Uitgebreide cashflow" sheetId="7" r:id="rId5"/>
    <sheet name="5. Literatuur &amp; naslagwerk" sheetId="5" r:id="rId6"/>
  </sheets>
  <definedNames>
    <definedName name="_xlnm._FilterDatabase" localSheetId="2" hidden="1">'3. Kwalitatieve indicatoren'!$A$14:$E$70</definedName>
    <definedName name="_xlnm.Print_Area" localSheetId="0">'1. Intro &amp; beslissingsboom'!$A:$N</definedName>
    <definedName name="_xlnm.Print_Area" localSheetId="1">'2. Continuïteitsbeoordeling'!$A$1:$E$166</definedName>
    <definedName name="_xlnm.Print_Area" localSheetId="2">'3. Kwalitatieve indicatoren'!$A:$E</definedName>
    <definedName name="_xlnm.Print_Area" localSheetId="3">'4. Kwantitatieve indicatoren'!$A:$H</definedName>
    <definedName name="_xlnm.Print_Area" localSheetId="4">'4A. Uitgebreide cashflow'!$A:$J</definedName>
    <definedName name="_xlnm.Print_Titles" localSheetId="4">'4A. Uitgebreide cashflow'!$7:$8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3" i="2" l="1"/>
  <c r="C38" i="2"/>
  <c r="C39" i="2"/>
  <c r="D100" i="2"/>
  <c r="E11" i="2" l="1"/>
  <c r="D29" i="2" l="1"/>
  <c r="E29" i="2"/>
  <c r="F29" i="2"/>
  <c r="G29" i="2"/>
  <c r="C29" i="2"/>
  <c r="D24" i="2" l="1"/>
  <c r="E24" i="2"/>
  <c r="F24" i="2"/>
  <c r="G24" i="2"/>
  <c r="C24" i="2"/>
  <c r="C47" i="2" s="1"/>
  <c r="C31" i="6"/>
  <c r="G44" i="2" l="1"/>
  <c r="G47" i="2"/>
  <c r="F44" i="2"/>
  <c r="F47" i="2"/>
  <c r="E44" i="2"/>
  <c r="E47" i="2"/>
  <c r="D44" i="2"/>
  <c r="D47" i="2"/>
  <c r="C44" i="2"/>
  <c r="G38" i="2"/>
  <c r="G39" i="2" s="1"/>
  <c r="F38" i="2"/>
  <c r="F39" i="2" s="1"/>
  <c r="E38" i="2"/>
  <c r="E39" i="2" s="1"/>
  <c r="D38" i="2"/>
  <c r="D39" i="2" s="1"/>
  <c r="D80" i="7"/>
  <c r="F80" i="7"/>
  <c r="E77" i="7"/>
  <c r="F77" i="7"/>
  <c r="D77" i="7"/>
  <c r="D75" i="7" s="1"/>
  <c r="E75" i="7"/>
  <c r="F75" i="7"/>
  <c r="E73" i="7"/>
  <c r="F73" i="7"/>
  <c r="F74" i="7" s="1"/>
  <c r="D74" i="7"/>
  <c r="D73" i="7"/>
  <c r="E67" i="7"/>
  <c r="F67" i="7"/>
  <c r="E60" i="7"/>
  <c r="F60" i="7"/>
  <c r="E51" i="7"/>
  <c r="F51" i="7"/>
  <c r="E42" i="7"/>
  <c r="F42" i="7"/>
  <c r="D20" i="7"/>
  <c r="F20" i="7"/>
  <c r="F38" i="7" s="1"/>
  <c r="F33" i="7"/>
  <c r="E33" i="7"/>
  <c r="F29" i="7"/>
  <c r="E29" i="7"/>
  <c r="F25" i="7"/>
  <c r="E25" i="7"/>
  <c r="F22" i="7"/>
  <c r="E22" i="7"/>
  <c r="E13" i="7"/>
  <c r="F13" i="7"/>
  <c r="D13" i="7"/>
  <c r="A134" i="6" l="1"/>
  <c r="C82" i="2" l="1"/>
  <c r="E145" i="6" l="1"/>
  <c r="E140" i="6"/>
  <c r="E134" i="6"/>
  <c r="K3" i="5"/>
  <c r="B3" i="5"/>
  <c r="K2" i="5"/>
  <c r="B2" i="5"/>
  <c r="K1" i="5"/>
  <c r="J3" i="7"/>
  <c r="B3" i="7"/>
  <c r="J2" i="7"/>
  <c r="B2" i="7"/>
  <c r="J1" i="7"/>
  <c r="H3" i="2"/>
  <c r="B3" i="2"/>
  <c r="H2" i="2"/>
  <c r="B2" i="2"/>
  <c r="H1" i="2"/>
  <c r="F3" i="1"/>
  <c r="B3" i="1"/>
  <c r="F2" i="1"/>
  <c r="B2" i="1"/>
  <c r="F1" i="1"/>
  <c r="E1" i="6"/>
  <c r="E3" i="6"/>
  <c r="E2" i="6"/>
  <c r="B3" i="6"/>
  <c r="B2" i="6"/>
  <c r="C104" i="2"/>
  <c r="D78" i="2"/>
  <c r="C65" i="2"/>
  <c r="D11" i="2"/>
  <c r="E26" i="2"/>
  <c r="G26" i="2" s="1"/>
  <c r="D26" i="2"/>
  <c r="G41" i="2" l="1"/>
  <c r="C41" i="2"/>
  <c r="F41" i="2"/>
  <c r="E41" i="2"/>
  <c r="D41" i="2"/>
  <c r="F26" i="2"/>
  <c r="A75" i="6"/>
  <c r="C66" i="6" l="1"/>
  <c r="C45" i="6"/>
  <c r="E11" i="7" l="1"/>
  <c r="E20" i="7" s="1"/>
  <c r="E38" i="7" s="1"/>
  <c r="E74" i="7" s="1"/>
  <c r="E80" i="7" s="1"/>
  <c r="G11" i="7"/>
  <c r="H11" i="7"/>
  <c r="I11" i="7"/>
  <c r="C11" i="7"/>
  <c r="E8" i="7"/>
  <c r="G8" i="7"/>
  <c r="H8" i="7"/>
  <c r="I8" i="7"/>
  <c r="C8" i="7"/>
  <c r="I77" i="7"/>
  <c r="I75" i="7" s="1"/>
  <c r="H77" i="7"/>
  <c r="H75" i="7" s="1"/>
  <c r="G77" i="7"/>
  <c r="G75" i="7" s="1"/>
  <c r="C77" i="7"/>
  <c r="C75" i="7" s="1"/>
  <c r="I73" i="7"/>
  <c r="I67" i="7"/>
  <c r="H67" i="7"/>
  <c r="H73" i="7" s="1"/>
  <c r="G67" i="7"/>
  <c r="G73" i="7" s="1"/>
  <c r="D67" i="7"/>
  <c r="C67" i="7"/>
  <c r="C73" i="7" s="1"/>
  <c r="I51" i="7"/>
  <c r="H51" i="7"/>
  <c r="G51" i="7"/>
  <c r="D51" i="7"/>
  <c r="C51" i="7"/>
  <c r="I42" i="7"/>
  <c r="H42" i="7"/>
  <c r="G42" i="7"/>
  <c r="D42" i="7"/>
  <c r="C42" i="7"/>
  <c r="C60" i="7" s="1"/>
  <c r="I33" i="7"/>
  <c r="H33" i="7"/>
  <c r="G33" i="7"/>
  <c r="D33" i="7"/>
  <c r="C33" i="7"/>
  <c r="I29" i="7"/>
  <c r="H29" i="7"/>
  <c r="G29" i="7"/>
  <c r="D29" i="7"/>
  <c r="C29" i="7"/>
  <c r="I25" i="7"/>
  <c r="H25" i="7"/>
  <c r="G25" i="7"/>
  <c r="D25" i="7"/>
  <c r="C25" i="7"/>
  <c r="I22" i="7"/>
  <c r="H22" i="7"/>
  <c r="G22" i="7"/>
  <c r="D22" i="7"/>
  <c r="C22" i="7"/>
  <c r="I13" i="7"/>
  <c r="H13" i="7"/>
  <c r="G13" i="7"/>
  <c r="C13" i="7"/>
  <c r="D33" i="2"/>
  <c r="E33" i="2"/>
  <c r="F33" i="2"/>
  <c r="G33" i="2"/>
  <c r="C33" i="2"/>
  <c r="G60" i="7" l="1"/>
  <c r="I20" i="7"/>
  <c r="I38" i="7" s="1"/>
  <c r="I60" i="7"/>
  <c r="C20" i="7"/>
  <c r="C38" i="7" s="1"/>
  <c r="C74" i="7" s="1"/>
  <c r="C80" i="7" s="1"/>
  <c r="G20" i="7"/>
  <c r="G38" i="7" s="1"/>
  <c r="G74" i="7" s="1"/>
  <c r="G80" i="7" s="1"/>
  <c r="H60" i="7"/>
  <c r="H20" i="7"/>
  <c r="H38" i="7" s="1"/>
  <c r="H74" i="7" s="1"/>
  <c r="H80" i="7" s="1"/>
  <c r="D60" i="7"/>
  <c r="D38" i="7"/>
  <c r="I74" i="7" l="1"/>
  <c r="I80" i="7" s="1"/>
  <c r="D90" i="2"/>
  <c r="D93" i="2" s="1"/>
  <c r="D101" i="2" l="1"/>
  <c r="C105" i="2" s="1"/>
  <c r="G65" i="2" l="1"/>
  <c r="G66" i="2" s="1"/>
  <c r="E65" i="2"/>
  <c r="E66" i="2" s="1"/>
  <c r="C66" i="2"/>
  <c r="D65" i="2"/>
  <c r="D66" i="2" s="1"/>
  <c r="F65" i="2"/>
  <c r="F66" i="2" s="1"/>
  <c r="C59" i="2"/>
  <c r="C60" i="2" s="1"/>
  <c r="D59" i="2"/>
  <c r="D60" i="2" s="1"/>
  <c r="E59" i="2"/>
  <c r="E60" i="2" s="1"/>
  <c r="F59" i="2"/>
  <c r="F60" i="2" s="1"/>
  <c r="G59" i="2"/>
  <c r="G60" i="2" s="1"/>
  <c r="E52" i="2"/>
  <c r="D54" i="2"/>
  <c r="D52" i="2"/>
  <c r="E5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 Van Loon</author>
  </authors>
  <commentList>
    <comment ref="K52" authorId="0" shapeId="0" xr:uid="{7C8640F0-E4B4-466F-A04F-D4AF52323FE0}">
      <text>
        <r>
          <rPr>
            <b/>
            <sz val="8"/>
            <color indexed="81"/>
            <rFont val="Arial"/>
            <family val="2"/>
          </rPr>
          <t xml:space="preserve">Art 3:6. § 1. 6° WVV: </t>
        </r>
        <r>
          <rPr>
            <sz val="8"/>
            <color indexed="81"/>
            <rFont val="Arial"/>
            <family val="2"/>
          </rPr>
          <t xml:space="preserve">Het jaarverslag bevat ingeval uit de balans een overgedragen verlies blijkt of uit de resultatenrekening gedurende twee opeenvolgende boekjaren een verlies van het boekjaar blijkt, een verantwoording van de toepassing van de waarderingsregels in de veronderstelling van continuïteit.
</t>
        </r>
      </text>
    </comment>
    <comment ref="K54" authorId="0" shapeId="0" xr:uid="{C68A5153-AA8C-4B57-B086-22A5C4B2D75F}">
      <text>
        <r>
          <rPr>
            <b/>
            <sz val="8"/>
            <color indexed="81"/>
            <rFont val="Arial"/>
            <family val="2"/>
          </rPr>
          <t>Art 7:228 WVV:</t>
        </r>
        <r>
          <rPr>
            <sz val="8"/>
            <color indexed="81"/>
            <rFont val="Arial"/>
            <family val="2"/>
          </rPr>
          <t xml:space="preserve"> Wanneer ten gevolge van geleden verlies het nettoactief gedaald is tot minder dan de helft van het kapitaal, moet het bestuursorgaan de algemene vergadering, tenzij strengere bepalingen in de statuten, oproepen tot een vergadering, te houden binnen twee maanden nadat het verlies is vastgesteld of krachtens wettelijke of statutaire bepalingen had moeten worden vastgesteld om te besluiten over de ontbinding van de vennootschap of over in de agenda aangekondigde maatregelen om de continuïteit van de vennootschap te vrijwaren. Tenzij het bestuursorgaan de ontbinding van de vennootschap voorstelt overeenkomstig artikel 7:230, zet het in een bijzonder verslag, dat vijftien dagen vóór de algemene vergadering op de zetel van de vennootschap ter beschikking van de aandeelhouders wordt gesteld, uiteen welke maatregelen het voorstelt om de continuïteit van de vennootschap te vrijwaren. Dat verslag wordt in de agenda vermeld. Een kopie ervan kan worden verkregen overeenkomstig artikel 7:132. Een kopie wordt ook overgemaakt aan diegenen die voldaan hebben aan de formaliteiten die door de statuten voor de toelating tot de algemene vergadering zijn voorgeschreven. Wanneer het verslag bedoeld in het tweede lid ontbreekt, is het besluit van de algemene vergadering nietig. Op dezelfde wijze wordt gehandeld wanneer het nettoactief ten gevolge van geleden verlies gedaald is tot minder dan een vierde van het kapitaal, met dien verstande dat de ontbinding plaatsheeft wanneer zij wordt goedgekeurd door een vierde van de uitgebrachte stemmen, waarbij onthoudingen in teller noch in de noemer worden meegerekend. Is de algemene vergadering niet overeenkomstig dit artikel bijeengeroepen, dan wordt de door derden geleden schade, behoudens tegenbewijs, geacht uit het ontbreken van de bijeenroeping voort te vloeien.
</t>
        </r>
        <r>
          <rPr>
            <b/>
            <sz val="8"/>
            <color indexed="81"/>
            <rFont val="Arial"/>
            <family val="2"/>
          </rPr>
          <t>Art 7:229 WVV:</t>
        </r>
        <r>
          <rPr>
            <sz val="8"/>
            <color indexed="81"/>
            <rFont val="Arial"/>
            <family val="2"/>
          </rPr>
          <t xml:space="preserve"> Wanneer het nettoactief is gedaald tot beneden 61 500 euro, kan iedere belanghebbende of het openbaar ministerie de ontbinding van de vennootschap voor de rechtbank vorderen. In voorkomend geval kan de rechtbank aan de vennootschap een bindende termijn toestaan om haar toestand te regulariseren.</t>
        </r>
      </text>
    </comment>
    <comment ref="K55" authorId="0" shapeId="0" xr:uid="{008EC46D-97E1-4DD9-8DEF-C47E7C67F97B}">
      <text>
        <r>
          <rPr>
            <b/>
            <sz val="8"/>
            <color indexed="81"/>
            <rFont val="Arial"/>
            <family val="2"/>
          </rPr>
          <t>Art 3:69 WVV:</t>
        </r>
        <r>
          <rPr>
            <sz val="8"/>
            <color indexed="81"/>
            <rFont val="Arial"/>
            <family val="2"/>
          </rPr>
          <t xml:space="preserve"> De commissarissen die in de uitoefening van hun opdracht gewichtige en overeenstemmende feiten vaststellen die de continuïteit van de economische activiteit van de vennootschap in het gedrang kunnen brengen, moeten het bestuursorgaan hiervan schriftelijk en op een omstandige wijze op de hoogte brengen. In dat geval moet het bestuursorgaan beraadslagen over de maatregelen die moeten worden genomen om de continuïteit van de economische activiteit van de vennootschap voor een minimumduur van twaalf maanden te vrijwaren. Indien binnen een maand na de kennisgeving van de melding bedoeld in het eerste lid, de commissarissen niet werden ingelicht over de beraadslaging door het bestuursorgaan over de genomen maatregelen of de in het vooruitzicht gestelde maatregelen om de continuïteit van de economische activiteit voor een minimumduur van twaalf maanden te vrijwaren, of indien ze oordelen dat de maatregelen de continuïteit van de economische activiteit niet kunnen vrijwaren voor een minimumduur van twaalf maanden, kunnen ze hun vaststellingen schriftelijk meedelen aan de voorzitter van de ondernemingsrechtbank. In dat geval is artikel 458 van het Strafwetboek niet van toepassing.</t>
        </r>
      </text>
    </comment>
    <comment ref="K57" authorId="0" shapeId="0" xr:uid="{4139F1CF-03E7-40E3-BDEB-A9871CD5D78C}">
      <text>
        <r>
          <rPr>
            <b/>
            <sz val="8"/>
            <color indexed="81"/>
            <rFont val="Arial"/>
            <family val="2"/>
          </rPr>
          <t xml:space="preserve">Art 3:6. § 1. 6° WVV: </t>
        </r>
        <r>
          <rPr>
            <sz val="8"/>
            <color indexed="81"/>
            <rFont val="Arial"/>
            <family val="2"/>
          </rPr>
          <t xml:space="preserve">Het jaarverslag bevat ingeval uit de balans een overgedragen verlies blijkt of uit de resultatenrekening gedurende twee opeenvolgende boekjaren een verlies van het boekjaar blijkt, een verantwoording van de toepassing van de waarderingsregels in de veronderstelling van continuïteit.
</t>
        </r>
      </text>
    </comment>
    <comment ref="K59" authorId="0" shapeId="0" xr:uid="{A1F51A50-A4C5-4A45-9956-F3A2F394B690}">
      <text>
        <r>
          <rPr>
            <b/>
            <sz val="8"/>
            <color indexed="81"/>
            <rFont val="Arial"/>
            <family val="2"/>
          </rPr>
          <t>Art 5:153 WVV:</t>
        </r>
        <r>
          <rPr>
            <sz val="8"/>
            <color indexed="81"/>
            <rFont val="Arial"/>
            <family val="2"/>
          </rPr>
          <t xml:space="preserve"> § 1. Wanneer het nettoactief negatief dreigt te worden of is geworden, moet het bestuursorgaan de algemene vergadering, behoudens strengere bepalingen in de statuten, oproepen tot een vergadering, te houden binnen twee maanden na de datum waarop deze toestand werd vastgesteld of krachtens wettelijke of statutaire bepalingen had moeten worden vastgesteld om te besluiten over de ontbinding van de vennootschap of over in de agenda aangekondigde maatregelen om de continuïteit van de vennootschap te vrijwaren. Tenzij het bestuursorgaan de ontbinding van de vennootschap voorstelt overeenkomstig artikel 5:157, zet het in een bijzonder verslag uiteen
welke maatregelen het voorstelt om de continuïteit van de vennootschap te vrijwaren. Dat verslag wordt in de agenda vermeld. Een kopie ervan kan worden verkregen overeenkomstig artikel 5:84. Wanneer het verslag bedoeld in het tweede lid ontbreekt, is het besluit van de algemene vergadering nietig.
§ 2. Op dezelfde wijze als bedoeld in paragraaf 1 wordt gehandeld wanneer het bestuursorgaan vaststelt dat het niet langer vaststaat dat de vennootschap, volgens
redelijkerwijs te verwachten ontwikkelingen, in staat zal zijn om gedurende minstens de twaalf volgende maanden haar schulden te voldoen naarmate deze opeisbaar worden.
§ 3. Is de algemene vergadering niet overeenkomstig dit artikel bijeengeroepen, dan wordt de door derden geleden schade, behoudens tegenbewijs, geacht uit het ontbreken van een bijeenroeping voort te vloeien.
§ 4. Nadat het bestuursorgaan de verplichtingen bedoeld in paragrafen 1 en 2 een eerste maal heeft nageleefd, is het gedurende de twaalf maanden volgend op de aanvankelijke bijeenroeping niet meer verplicht de algemene vergadering om dezelfde reden opnieuw bijeen te roepen.</t>
        </r>
      </text>
    </comment>
    <comment ref="K63" authorId="0" shapeId="0" xr:uid="{FA800A57-6377-4799-B312-E55391F93379}">
      <text>
        <r>
          <rPr>
            <b/>
            <sz val="8"/>
            <color indexed="81"/>
            <rFont val="Arial"/>
            <family val="2"/>
          </rPr>
          <t>Art 3:69 WVV:</t>
        </r>
        <r>
          <rPr>
            <sz val="8"/>
            <color indexed="81"/>
            <rFont val="Arial"/>
            <family val="2"/>
          </rPr>
          <t xml:space="preserve"> De commissarissen die in de uitoefening van hun opdracht gewichtige en overeenstemmende feiten vaststellen die de continuïteit van de economische activiteit van de vennootschap in het gedrang kunnen brengen, moeten het bestuursorgaan hiervan schriftelijk en op een omstandige wijze op de hoogte brengen. In dat geval moet het bestuursorgaan beraadslagen over de maatregelen die moeten worden genomen om de continuïteit van de economische activiteit van de vennootschap voor een minimumduur van twaalf maanden te vrijwaren. Indien binnen een maand na de kennisgeving van de melding bedoeld in het eerste lid, de commissarissen niet werden ingelicht over de beraadslaging door het bestuursorgaan over de genomen maatregelen of de in het vooruitzicht gestelde maatregelen om de continuïteit van de economische activiteit voor een minimumduur van twaalf maanden te vrijwaren, of indien ze oordelen dat de maatregelen de continuïteit van de economische activiteit niet kunnen vrijwaren voor een minimumduur van twaalf maanden, kunnen ze hun vaststellingen schriftelijk meedelen aan de voorzitter van de ondernemingsrechtbank. In dat geval is artikel 458 van het Strafwetboek niet van toepassing.</t>
        </r>
      </text>
    </comment>
    <comment ref="K65" authorId="0" shapeId="0" xr:uid="{B7BC6F7B-CAF2-4764-81AF-034C7D1B0B43}">
      <text>
        <r>
          <rPr>
            <b/>
            <sz val="8"/>
            <color indexed="81"/>
            <rFont val="Arial"/>
            <family val="2"/>
          </rPr>
          <t xml:space="preserve">Art 3:6. § 1. 6° WVV: </t>
        </r>
        <r>
          <rPr>
            <sz val="8"/>
            <color indexed="81"/>
            <rFont val="Arial"/>
            <family val="2"/>
          </rPr>
          <t xml:space="preserve">Het jaarverslag bevat ingeval uit de balans een overgedragen verlies blijkt of uit de resultatenrekening gedurende twee opeenvolgende boekjaren een verlies van het boekjaar blijkt, een verantwoording van de toepassing van de waarderingsregels in de veronderstelling van continuïteit.
</t>
        </r>
      </text>
    </comment>
    <comment ref="K67" authorId="0" shapeId="0" xr:uid="{BB8F89CF-A208-43CA-8733-675DB145A9FC}">
      <text>
        <r>
          <rPr>
            <b/>
            <sz val="8"/>
            <color indexed="81"/>
            <rFont val="Arial"/>
            <family val="2"/>
          </rPr>
          <t>Art 6:119 WVV:</t>
        </r>
        <r>
          <rPr>
            <sz val="8"/>
            <color indexed="81"/>
            <rFont val="Arial"/>
            <family val="2"/>
          </rPr>
          <t xml:space="preserve"> § 1. Wanneer het nettoactief negatief dreigt te worden of is geworden, moet het bestuursorgaan de algemene vergadering, behoudens strengere bepalingen in de statuten, oproepen tot een vergadering, te houden binnen twee maanden na de datum waarop deze toestand werd vastgesteld of krachtens de wettelijke of statutaire bepalingen had moeten worden vastgesteld om te besluiten over de ontbinding van de vennootschap of over in de agenda aangekondigde maatregelen om de continuïteit van de vennootschap te vrijwaren. Tenzij het bestuursorgaan de ontbinding van de vennootschap voorstelt overeenkomstig artikel 6:125, zet het in een bijzonder verslag uiteen welke maatregelen het voorstelt om de continuïteit van de vennootschap te vrijwaren. Dat verslag wordt in de agenda vermeld. Een kopie ervan wordt verkregen overeenkomstig artikel 6:70, § 2. Wanneer het verslag bedoeld in het tweede lid ontbreekt, is het besluit van de algemene vergadering nietig.
§ 2. Op dezelfde wijze als bedoeld in paragraaf 1 wordt gehandeld wanneer het bestuursorgaan vaststelt dat het niet langer vaststaat dat de vennootschap, volgens redelijkerwijs te verwachten ontwikkelingen, in staat zal zijn om gedurende minstens de twaalf volgende maanden haar schulden
te voldoen naarmate deze opeisbaar worden.
§ 3. Is de algemene vergadering niet overeenkomstig dit artikel bijeengeroepen, dan wordt de door derden geleden schade, behoudens tegenbewijs,
geacht uit het ontbreken van een bijeenroeping voort te vloeien.
§ 4. Nadat het bestuursorgaan de verplichtingen bedoeld in de paragrafen 1 en 2 een eerste maal heeft nageleefd, is het gedurende de twaalf maanden volgend op de aanvankelijke bijeenroeping niet meer verplicht de algemene vergadering om dezelfde reden opnieuw bijeen te roepen.</t>
        </r>
      </text>
    </comment>
    <comment ref="K68" authorId="0" shapeId="0" xr:uid="{46E2AF34-A4F4-4E47-B0DA-5EBABAAF1E26}">
      <text>
        <r>
          <rPr>
            <b/>
            <sz val="8"/>
            <color indexed="81"/>
            <rFont val="Arial"/>
            <family val="2"/>
          </rPr>
          <t>Art 3:69 WVV:</t>
        </r>
        <r>
          <rPr>
            <sz val="8"/>
            <color indexed="81"/>
            <rFont val="Arial"/>
            <family val="2"/>
          </rPr>
          <t xml:space="preserve"> De commissarissen die in de uitoefening van hun opdracht gewichtige en overeenstemmende feiten vaststellen die de continuïteit van de economische activiteit van de vennootschap in het gedrang kunnen brengen, moeten het bestuursorgaan hiervan schriftelijk en op een omstandige wijze op de hoogte brengen. In dat geval moet het bestuursorgaan beraadslagen over de maatregelen die moeten worden genomen om de continuïteit van de economische activiteit van de vennootschap voor een minimumduur van twaalf maanden te vrijwaren. Indien binnen een maand na de kennisgeving van de melding bedoeld in het eerste lid, de commissarissen niet werden ingelicht over de beraadslaging door het bestuursorgaan over de genomen maatregelen of de in het vooruitzicht gestelde maatregelen om de continuïteit van de economische activiteit voor een minimumduur van twaalf maanden te vrijwaren, of indien ze oordelen dat de maatregelen de continuïteit van de economische activiteit niet kunnen vrijwaren voor een minimumduur van twaalf maanden, kunnen ze hun vaststellingen schriftelijk meedelen aan de voorzitter van de ondernemingsrechtbank. In dat geval is artikel 458 van het Strafwetboek niet van toepassing.</t>
        </r>
      </text>
    </comment>
    <comment ref="K70" authorId="0" shapeId="0" xr:uid="{263CADB6-5F3C-4AD7-A062-E12950C85A97}">
      <text>
        <r>
          <rPr>
            <b/>
            <sz val="8"/>
            <color indexed="81"/>
            <rFont val="Arial"/>
            <family val="2"/>
          </rPr>
          <t>Art 3:48 §2 6° WVV:</t>
        </r>
        <r>
          <rPr>
            <sz val="8"/>
            <color indexed="81"/>
            <rFont val="Arial"/>
            <family val="2"/>
          </rPr>
          <t xml:space="preserve"> Het jaarverslag bevat ingeval uit de balans een overgedragen verlies blijkt of uit de resultatenrekening gedurende twee opeenvolgende boekjaren een verlies van het boekjaar blijkt, een verantwoording van de toepassing van de waarderingsregels in de veronderstelling van continuïteit. </t>
        </r>
      </text>
    </comment>
    <comment ref="K73" authorId="0" shapeId="0" xr:uid="{F028F6A8-63A2-47AF-B367-68FED90CA62F}">
      <text>
        <r>
          <rPr>
            <b/>
            <sz val="8"/>
            <color indexed="81"/>
            <rFont val="Arial"/>
            <family val="2"/>
          </rPr>
          <t>Art 3:69 WVV:</t>
        </r>
        <r>
          <rPr>
            <sz val="8"/>
            <color indexed="81"/>
            <rFont val="Arial"/>
            <family val="2"/>
          </rPr>
          <t xml:space="preserve"> De commissarissen die in de uitoefening van hun opdracht gewichtige en overeenstemmende feiten vaststellen die de continuïteit van de economische activiteit van de vennootschap in het gedrang kunnen brengen, moeten het bestuursorgaan hiervan schriftelijk en op een omstandige wijze op de hoogte brengen. In dat geval moet het bestuursorgaan beraadslagen over de maatregelen die moeten worden genomen om de continuïteit van de economische activiteit van de vennootschap voor een minimumduur van twaalf maanden te vrijwaren. Indien binnen een maand na de kennisgeving van de melding bedoeld in het eerste lid, de commissarissen niet werden ingelicht over de beraadslaging door het bestuursorgaan over de genomen maatregelen of de in het vooruitzicht gestelde maatregelen om de continuïteit van de economische activiteit voor een minimumduur van twaalf maanden te vrijwaren, of indien ze oordelen dat de maatregelen de continuïteit van de economische activiteit niet kunnen vrijwaren voor een minimumduur van twaalf maanden, kunnen ze hun vaststellingen schriftelijk meedelen aan de voorzitter van de ondernemingsrechtbank. In dat geval is artikel 458 van het Strafwetboek niet van toepassing.</t>
        </r>
      </text>
    </comment>
    <comment ref="G129" authorId="0" shapeId="0" xr:uid="{033A23DB-76A0-4EE9-805D-8C29E531889F}">
      <text>
        <r>
          <rPr>
            <b/>
            <sz val="8"/>
            <color indexed="81"/>
            <rFont val="Arial"/>
            <family val="2"/>
          </rPr>
          <t>Art 3:69 WVV:</t>
        </r>
        <r>
          <rPr>
            <sz val="8"/>
            <color indexed="81"/>
            <rFont val="Arial"/>
            <family val="2"/>
          </rPr>
          <t xml:space="preserve"> De commissarissen die in de uitoefening van hun opdracht gewichtige en overeenstemmende feiten vaststellen die de continuïteit van de economische activiteit van de vennootschap in het gedrang kunnen brengen, moeten het bestuursorgaan hiervan schriftelijk en op een omstandige wijze op de hoogte brengen. In dat geval moet het bestuursorgaan beraadslagen over de maatregelen die moeten worden genomen om de continuïteit van de economische activiteit van de vennootschap voor een minimumduur van twaalf maanden te vrijwaren. Indien binnen een maand na de kennisgeving van de melding bedoeld in het eerste lid, de commissarissen niet werden ingelicht over de beraadslaging door het bestuursorgaan over de genomen maatregelen of de in het vooruitzicht gestelde maatregelen om de continuïteit van de economische activiteit voor een minimumduur van twaalf maanden te vrijwaren, of indien ze oordelen dat de maatregelen de continuïteit van de economische activiteit niet kunnen vrijwaren voor een minimumduur van twaalf maanden, kunnen ze hun vaststellingen schriftelijk meedelen aan de voorzitter van de ondernemingsrechtbank. In dat geval is artikel 458 van het Strafwetboek niet van toepassing.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 Van Loon</author>
  </authors>
  <commentList>
    <comment ref="B99" authorId="0" shapeId="0" xr:uid="{70752E83-DE26-4F62-847C-3265AC75CF3C}">
      <text>
        <r>
          <rPr>
            <sz val="9"/>
            <color indexed="81"/>
            <rFont val="Tahoma"/>
            <family val="2"/>
          </rPr>
          <t>In sommige literatuur worden deze niet opgenomen. Hier zal de beroepsbeoefenaar zijn professionele oordeelsvorming moeten gebruiken in functie van de concrete situatie, de aard van de subsidie, de onderliggende voorwaarden, de mogelijkheid op terugvorderingen, de belastingdruk, ... Het lijkt ons evenwel geen voorzichtige benadering om subsidies toe te rekenen aan het uitkeerbaar vermogen.
M.b.t. de belastingvrije reserve: deze is wettelijk gezien uitkeerbaar, maar voorzichtigheidshalve dient met de latente belasting rekening gehouden te worden.</t>
        </r>
      </text>
    </comment>
  </commentList>
</comments>
</file>

<file path=xl/sharedStrings.xml><?xml version="1.0" encoding="utf-8"?>
<sst xmlns="http://schemas.openxmlformats.org/spreadsheetml/2006/main" count="413" uniqueCount="348">
  <si>
    <t>Overgedragen resultaat</t>
  </si>
  <si>
    <t>Klant:</t>
  </si>
  <si>
    <t>Periode:</t>
  </si>
  <si>
    <t>Interim huidig boekjaar</t>
  </si>
  <si>
    <t>Final huidig boekjaar</t>
  </si>
  <si>
    <t>Resultaat van het boekjaar</t>
  </si>
  <si>
    <t>Cashflow statement</t>
  </si>
  <si>
    <t>Netto-actief</t>
  </si>
  <si>
    <t>Is er reden tot positieve beïnvloeding van de financiële cijfers (verlies, bankconvenanten, ratio's, targets, budgetten, toekomstige verkoop, over te dragen kosten, verkregen opbrengsten, …)?</t>
  </si>
  <si>
    <t>Is er overmatig gebruik van kredieten op korte termijn om activa op lange termijn te financieren?</t>
  </si>
  <si>
    <t xml:space="preserve">Is er een negatieve cashflow die blijkt uit historische of geraamde financiële staten? </t>
  </si>
  <si>
    <t>Weigeren leveranciers krediet te verlenen en wordt er contante betaling geëist?</t>
  </si>
  <si>
    <t>Zijn er moeilijkheden om de voorwaarden van de leningen na te komen?</t>
  </si>
  <si>
    <t>Verkeert de vennootschap in onmogelijkheid om financiering te verkrijgen voor de ontwikkeling van nieuwe producten of voor andere essentiële investeringen?</t>
  </si>
  <si>
    <t>Is er een wijziging van het boekhoudkundig beleid teneinde de resultaten vervroegd te boeken?</t>
  </si>
  <si>
    <t>Zijn er aanwijzingen in het activeringsbeleid i.v.m. oprichtingskosten, onderzoeks- en ontwikkelingskosten en andere immateriële vaste activa?</t>
  </si>
  <si>
    <t>Zijn er discretionaire verrichtingen met de bedoeling om liquiditeiten tot stand te brengen d.m.v. uitzonderlijke verrichtingen, in het bijzonder tussen verbonden partijen?</t>
  </si>
  <si>
    <t>Zijn er twijfels over de financiële gezondheid van schuldenaars waarop de entiteit vorderingen heeft? Het betreft handelsdebiteuren en vorderingen op lange en korte termijn.</t>
  </si>
  <si>
    <t>Werden er herwaarderingen geboekt?</t>
  </si>
  <si>
    <t>Voert de vennootschap een onterechte afbouw door van verzekeringspremies?</t>
  </si>
  <si>
    <t>Zijn er indicaties van een zwakke financiële situatie van de moedervennootschap?</t>
  </si>
  <si>
    <t>Zijn er significante risico's geïdentificeerd i.v.m. het milieu?</t>
  </si>
  <si>
    <t>Zijn er gewichtige en overeenstemmende feiten die duiden op continuïteitsproblemen?</t>
  </si>
  <si>
    <t>In geval van eerste jaar van controle, duidt de reden van het ontslag van de vorige commissaris op mogelijke continuïteitsproblemen?</t>
  </si>
  <si>
    <t>In geval van eerste jaar van controle, vermeldt het auditverslag van de vorige commissaris problemen die kunnen wijzen op mogelijke discontinuïteit?</t>
  </si>
  <si>
    <t>(+ winst / - verlies)</t>
  </si>
  <si>
    <t>Overgedragen resultaat van het boekjaar (na resultaatverwerking)</t>
  </si>
  <si>
    <t>Liquiditeit</t>
  </si>
  <si>
    <t>Solvabiliteit</t>
  </si>
  <si>
    <t>Vlottende activa</t>
  </si>
  <si>
    <t>Current ratio</t>
  </si>
  <si>
    <t>Vreemd vermogen op korte termijn</t>
  </si>
  <si>
    <t>Nee</t>
  </si>
  <si>
    <t>Ja</t>
  </si>
  <si>
    <t>Gegevens</t>
  </si>
  <si>
    <t>Final vorig boekjaar</t>
  </si>
  <si>
    <t>Tussentijds volgend boekjaar</t>
  </si>
  <si>
    <t>Evaluatie van continuïteitsbeoordeling</t>
  </si>
  <si>
    <t>Solvabiliteitsratio</t>
  </si>
  <si>
    <t>Totaal passiva</t>
  </si>
  <si>
    <t>Om de continuïteitsbeoordeling te kunnen evalueren dienen we kwalitatieve indicatoren te onderzoeken en te beoordelen.</t>
  </si>
  <si>
    <t>Literatuur &amp; naslagwerk</t>
  </si>
  <si>
    <t>ISA 570 (Herzien) - Continuïteit</t>
  </si>
  <si>
    <t>EN</t>
  </si>
  <si>
    <t>NL</t>
  </si>
  <si>
    <t>FR</t>
  </si>
  <si>
    <t>IBR Technische nota omtrent Nettoactief- en liquiditeitstest</t>
  </si>
  <si>
    <t>Datum:</t>
  </si>
  <si>
    <t>Gesprek met:</t>
  </si>
  <si>
    <t>1.</t>
  </si>
  <si>
    <t>2.</t>
  </si>
  <si>
    <t>3.</t>
  </si>
  <si>
    <t>4.</t>
  </si>
  <si>
    <t>5.</t>
  </si>
  <si>
    <t>6.</t>
  </si>
  <si>
    <t>7.</t>
  </si>
  <si>
    <t>8.</t>
  </si>
  <si>
    <t>9.</t>
  </si>
  <si>
    <t>10.</t>
  </si>
  <si>
    <t>Vragen / topics</t>
  </si>
  <si>
    <t>Is er een tekort aan onontbeerlijke grondstoffen of belangrijke voorraden?</t>
  </si>
  <si>
    <t>Wordt de entiteit bedreigd door de opkomst van een succesvolle concurrent of een concurrend product?</t>
  </si>
  <si>
    <t>Zijn er lopende wettelijke of gerechtelijke procedures tegen de vennootschap die dreigen uit te monden in een uitspraak die ernstige financiële gevolgen zou kunnen hebben?</t>
  </si>
  <si>
    <t>Is de entiteit niet of onvoldoende verzekerd voor bepaalde risico's?</t>
  </si>
  <si>
    <t>De significantie van bovenstaande bevindingen kan vaak door andere factoren worden beperkt.</t>
  </si>
  <si>
    <t>Is er een wijziging van het dividendbeleid? Is er achterstand in of onderbreking van dividenduitkeringen?</t>
  </si>
  <si>
    <t>Zijn er subsantiële bedrijfsverliezen of een aanzienlijke ontwaarding van activa die gebruikt worden om cashflow te genereren?</t>
  </si>
  <si>
    <t>Zijn er aanwijzingen van het zich terugtrekken van een financier of opzegging van een krediet (bvb als gevolg van schending van bankconvenant)?</t>
  </si>
  <si>
    <t>Zijn er leningen op termijn die aflopen zonder realistische perspectieven op verleningen/vernieuwingen of terugbetalingen?</t>
  </si>
  <si>
    <t>Zijn er terugnemingen van afschrijvingen, waardeverminderingen of voorzieningen?</t>
  </si>
  <si>
    <t>Is een belangrijk verkocht product of een belangrijke geleverde dienstprestatie aan het einde van de levensduur?</t>
  </si>
  <si>
    <t>Bestaat het risico dat de activiteiten worden geherkwalificeerd als commerciële activiteiten (impact op vlak van BTW en vennootschapsbelasting)?</t>
  </si>
  <si>
    <t>Maakt de vereniging inbreuk op de aangifte van de patrimoniumtaks (dit kan leiden tot boetes en aanzienlijke rentes voor laattijdige betalingen)?</t>
  </si>
  <si>
    <t>Bestaat het risico dat subsidies dienen te worden terugbetaald als gevolg van niet-naleving van opgelegde voorwaarden of procedures?</t>
  </si>
  <si>
    <t>Is er een hoge volatiliteit van de ledenbijdragen?</t>
  </si>
  <si>
    <t>In geval van grote afhankelijkheid van subsidies, zijn er indicaties dat deze subsidies worden herzien, beperkt of afgelast (terwijl de vaste kosten blijven)?</t>
  </si>
  <si>
    <t>Is er een grote afhankelijkheid van legaten en giften om de vaste kosten te kunnen dekken?</t>
  </si>
  <si>
    <t>Is er een belangrijk verlies in leden?</t>
  </si>
  <si>
    <t>Princiepsbeslissing genomen door:</t>
  </si>
  <si>
    <t>Winst in aanmerking voor uitkering:</t>
  </si>
  <si>
    <t>+/- overgedragen resultaat</t>
  </si>
  <si>
    <t>+ winst / - verlies van lopende boekjaar</t>
  </si>
  <si>
    <t>1) Welk bedrag komt in aanmerking voor uitkering?</t>
  </si>
  <si>
    <t>2) Wat is het maximum uitkeerbaar vermogen?</t>
  </si>
  <si>
    <t>- voorzieningen</t>
  </si>
  <si>
    <t>totaalbedrag van activa</t>
  </si>
  <si>
    <t>- schulden</t>
  </si>
  <si>
    <t>netto-actief</t>
  </si>
  <si>
    <t>Gelieve blauwe velden in te vullen.
Verliezen en overgedragen verliezen dienen als negatief bedrag te worden ingegeven.</t>
  </si>
  <si>
    <t>gecorrigeerd netto-actief</t>
  </si>
  <si>
    <t>- nog niet afgeschreven oprichtingskosten- en uitbreidingskosten</t>
  </si>
  <si>
    <t>- nog niet afgeschreven kosten voor onderzoek en ontwikkeling</t>
  </si>
  <si>
    <t>maximum uitkeerbaar vermogen</t>
  </si>
  <si>
    <t>Gelieve blauwe velden in te vullen (als positieve getallen).</t>
  </si>
  <si>
    <t xml:space="preserve">    Dit wordt bepaald op grond van de laatste goedgekeurde jaarrekening of van een recentere staat van activa en passiva, beoordeeld door de commissaris.</t>
  </si>
  <si>
    <t>- wettelijke en/of statutaire onbeschikbare eigen vermogensrekening:</t>
  </si>
  <si>
    <t xml:space="preserve">     onbeschikbare inbreng (omvattende het vroegere
     kapitaal en uitgiftepremies)</t>
  </si>
  <si>
    <t xml:space="preserve">     - niet opgevraagd deel van de onbeschikbare
     inbreng</t>
  </si>
  <si>
    <t xml:space="preserve">     + onbeschikbare wettelijke en/of statutaire reserves</t>
  </si>
  <si>
    <t xml:space="preserve">     + kapitaalsubsidies</t>
  </si>
  <si>
    <t xml:space="preserve">     + niet afgeschreven deel van herwaarderings-
     meerwaarden</t>
  </si>
  <si>
    <t>3) Conclusie:</t>
  </si>
  <si>
    <t>Mag er een uitkering gebeuren?</t>
  </si>
  <si>
    <t>Indien ja, het maximum uit te keren bedrag bedraagt:</t>
  </si>
  <si>
    <t>Netto-actieftest &amp; liquiditeitstest</t>
  </si>
  <si>
    <t>Netto-actieftest</t>
  </si>
  <si>
    <t>Liquiditeitstest</t>
  </si>
  <si>
    <t>Dit onderdeel is van toepassing op de besloten vennootschap (BV) en de coöperatieve vennootschap (CV).</t>
  </si>
  <si>
    <t>Alhoewel het voor de hand ligt dat ook in andere vennootschapsvormen, zoals de naamloze vennootschap (NV), de vennootschap niet tot uitkering van winst mag overgaan indien de betaling van haar schulden daardoor in het gedrang komt, wordt de verplichting om over te gaan tot een liquiditeitstest en daarvan een verslag op te stellen, enkel in de BV en de CV opgelegd als compenserende maatregel voor de afschaffing van het kapitaal.</t>
  </si>
  <si>
    <t>Indien het bestuursorgaan de beslissing tot uitkering neemt, is deze bevoegdheid opnomen in de statuten?</t>
  </si>
  <si>
    <t>De uitkering mag slechts gebeuren indien het bestuursorgaan vaststelt dat de uitkering niet tot gevolg heeft dat de vennootschap (volgens de redelijkerwijs te verwachten ontwikkelingen) haar opeisbare schulden gedurende een periode van minstens 12 maanden niet meer zou kunnen aflossen.</t>
  </si>
  <si>
    <t>De wet bevat geen termijnen binnen dewelke de liquiditeitstest moet worden uitgevoerd. Het is aangewezen dat het bestuursorgaan de liquiditeitstest zal voorbereiden voorafgaand aan de algemene vergadering waar de uitkering op de agenda staat én nogmaals zo dicht mogelijk bij het moment van de effectieve uitbetaling.</t>
  </si>
  <si>
    <t>1) Beoordeling van historische boekhoudkundige en financiële gegevens:</t>
  </si>
  <si>
    <t>2) Beoordeling van prospectieve boekhoudkundige en financiële gegevens:</t>
  </si>
  <si>
    <t>Hiervoor verwijzen we naar onze werkzaamheden gedocumenteerd in dit werkpapier en de overige werkzaamheden gedocumenteerd in het auditdossier.</t>
  </si>
  <si>
    <t>Toekomstgerichte financiële informatie (inclusief onderliggende prognoses en/of projecties) werd voorbereid door het bestuursorgaan.</t>
  </si>
  <si>
    <t>Zijn de onderliggende ingeschatte veronderstellingen, zoals bvb cashflow statement, redelijk?</t>
  </si>
  <si>
    <t>In geval van hypothetische assumpties, sluiten deze veronderstellingen aan op het doel van de informatieverstrekking?</t>
  </si>
  <si>
    <t>Is de toekomstgerichte financiële informatie op een juiste wijze gebaseerd op de veronderstellingen?</t>
  </si>
  <si>
    <t>Is de toekomstgerichte financiële informatie op een juiste wijze gepresenteerd en zijn alle veronderstellingen van materieel belang toereikend toegelicht met inbegrip van een duidelijke vermelding of het ingeschatte veronderstellingen of hypotetische assumpties betreft?</t>
  </si>
  <si>
    <r>
      <rPr>
        <u/>
        <sz val="10"/>
        <color theme="1"/>
        <rFont val="Arial"/>
        <family val="2"/>
      </rPr>
      <t>Ingeschatte veronderstellingen</t>
    </r>
    <r>
      <rPr>
        <sz val="10"/>
        <color theme="1"/>
        <rFont val="Arial"/>
        <family val="2"/>
      </rPr>
      <t xml:space="preserve"> zijn veronderstellingen omtrent toekomstige gebeurtenissen waarvan het bestuur verwacht dat deze zullen plaatsvinden en de op grond daarvan te nemen acties, voor zover bekend op moment dat de informatie wordt opgesteld (bvb kasstroomoverzicht).</t>
    </r>
  </si>
  <si>
    <r>
      <rPr>
        <u/>
        <sz val="10"/>
        <color theme="1"/>
        <rFont val="Arial"/>
        <family val="2"/>
      </rPr>
      <t>Hypothetische assumpties</t>
    </r>
    <r>
      <rPr>
        <sz val="10"/>
        <color theme="1"/>
        <rFont val="Arial"/>
        <family val="2"/>
      </rPr>
      <t xml:space="preserve"> zijn toekomstige gebeurtenissen en door het bestuur te nemen acties, waarvan niet vaststaat dat ze daadwerkelijk zullen plaatsvinden (bvb het overwegen een belangrijke wijziging in de aard van de bedrijfsactiviteiten aan te brengen).</t>
    </r>
  </si>
  <si>
    <t>Ja / Nee / Nvt</t>
  </si>
  <si>
    <t xml:space="preserve">Is de toekomstgerichte financiële informatie opgesteld op dezelfde basis als de historische financiële informatie, met toepassing van adequate grondslagen voor financiële verslaggeving? </t>
  </si>
  <si>
    <t>Zo niet, werd een adequate verantwoording opgemaakt door het bestuursorgaan?</t>
  </si>
  <si>
    <t>Uitgevoerde beoordeling op prospectieve boekhoudkundige en financiële gegevens:</t>
  </si>
  <si>
    <t>Ondersteuning van bestuursorgaan bij opstellen van toekomstgerichte financiële informatie</t>
  </si>
  <si>
    <t>ICAEW - Consultation on guidance for preparers of prospective financial information - Dec 2018</t>
  </si>
  <si>
    <t>Zal, volgens de redelijkerwijs te verwachten ontwikkelingen, de vennootschap na de uitkering in staat blijven haar schulden te voldoen naarmate deze opeisbaar worden over een periode van ten minste 12 maanden te rekenen van de datum van uitkering?</t>
  </si>
  <si>
    <t>Heeft het bestuursorgaan ook rekening gehouden met gebeurtenissen waarvan het reeds kennis heeft en die in de verdere toekomst een belangrijke impact kunnen hebben op de liquiditeitspositie van de vennootschap?</t>
  </si>
  <si>
    <t>Is de beroepsbeoefenaar van oordeel dat een periode langer dan 12 maanden vereist is in de beoordeling?</t>
  </si>
  <si>
    <t>Werd de liquiditeitstest positief beoordeeld?</t>
  </si>
  <si>
    <t>Is er sociale onrust? Zijn er arbeidsconflicten, werkonderbrekingen of stakingen in de entiteit?</t>
  </si>
  <si>
    <t>Is er een verlies van een belangrijke markt, belangrijke klant, belangrijke leverancier, een franchise, een concessie of een doorslaggevende licentie?</t>
  </si>
  <si>
    <t>Is de entiteit gebonden aan niet-winstgevende overeenkomsten of verbintenissen?</t>
  </si>
  <si>
    <t>Schriftelijke bevestiging door bestuursorgaan m.b.t. de toekomstige actieplannen en de uitvoerbaarheid daarvan zal opgenomen worden in de bevestigingsbrief:</t>
  </si>
  <si>
    <t>Gelieve naam &amp; functie te vermelden</t>
  </si>
  <si>
    <t>NBB Balanscentrale - Ondernemingsdossier</t>
  </si>
  <si>
    <t>Surf naar het Ondernemingsdossier op website van NBB.</t>
  </si>
  <si>
    <t>NBB Balanscentrale</t>
  </si>
  <si>
    <t>Ondernemingsdossier</t>
  </si>
  <si>
    <t>Maak een ondernemingsdossier aan van de geauditeerde vennootschap.</t>
  </si>
  <si>
    <r>
      <rPr>
        <i/>
        <u/>
        <sz val="10"/>
        <color theme="1"/>
        <rFont val="Arial"/>
        <family val="2"/>
      </rPr>
      <t>Let op:</t>
    </r>
    <r>
      <rPr>
        <i/>
        <sz val="10"/>
        <color theme="1"/>
        <rFont val="Arial"/>
        <family val="2"/>
      </rPr>
      <t xml:space="preserve"> Ondernemingsdossier is betalend.</t>
    </r>
  </si>
  <si>
    <t>…</t>
  </si>
  <si>
    <t>Is de bedrijfsvergunning nog geldig? Zijn er problemen bij de vernieuwing van de bedrijfsvergunning?</t>
  </si>
  <si>
    <t>Hierna volgen voorbeelden van gebeurtenissen of omstandigheden die, afzonderlijk of collectief, gerede twijfel kunnen doen ontstaan over de mogelijkheid van de entiteit om haar continuïteit te handhaven. Deze opsomming is niet-limitatief, noch impliceert het feit dat één of meer van deze gebeurtenissen of omstandigheden optreedt altijd dat er van een onzekerheid van materieel belang sprake is.</t>
  </si>
  <si>
    <t>Is er sprake van overmacht (force majeure)?</t>
  </si>
  <si>
    <t>Van
toepassing?</t>
  </si>
  <si>
    <t>Werden er kwalitatieve indicatoren geïdentificeerd die mogelijks zouden kunnen wijzen op continuïteitsproblemen?</t>
  </si>
  <si>
    <t>Budget volgend boekjaar</t>
  </si>
  <si>
    <r>
      <t xml:space="preserve">Budget voor volgend boekjaar is </t>
    </r>
    <r>
      <rPr>
        <b/>
        <i/>
        <u/>
        <sz val="8"/>
        <color theme="1"/>
        <rFont val="Arial"/>
        <family val="2"/>
      </rPr>
      <t>verplicht</t>
    </r>
    <r>
      <rPr>
        <i/>
        <sz val="8"/>
        <color theme="1"/>
        <rFont val="Arial"/>
        <family val="2"/>
      </rPr>
      <t xml:space="preserve"> in te vullen.</t>
    </r>
  </si>
  <si>
    <t>Werden er kwantitatieve indicatoren geïdentificeerd die mogelijks zouden kunnen wijzen op continuïteitsproblemen?</t>
  </si>
  <si>
    <t>Indien gewenst, kan een uitdrukkelijke vermelding in de representatiebrief opgenomen worden.</t>
  </si>
  <si>
    <t>Link naar tab 3. Kwalitatieve indicatoren</t>
  </si>
  <si>
    <t>1. Aanwijzingen van financiële aard</t>
  </si>
  <si>
    <t>1.1. Ongunstige evolutie van de financiële structuur en van de rendabiliteit</t>
  </si>
  <si>
    <t>1.2. Probleem om de beschikbaarheid van de financieringsmiddelen te verzekeren</t>
  </si>
  <si>
    <t>1.3. Andere aanwijzingen van financiële aard</t>
  </si>
  <si>
    <t>2. Aanwijzingen van operationele aard</t>
  </si>
  <si>
    <t>3. Andere aanwijzingen</t>
  </si>
  <si>
    <t>4. Aanwijzingen van toepassing op non-profit organisaties en stichtingen</t>
  </si>
  <si>
    <t>4.1. Subsidies</t>
  </si>
  <si>
    <t>4.2. Overige inkomsten</t>
  </si>
  <si>
    <t>4.3. Belastingproblematiek</t>
  </si>
  <si>
    <t>4.4. Andere aanwijzingen voor non-profit sector</t>
  </si>
  <si>
    <t>Link terug naar tab 2. Continuïteitsbeoordeling</t>
  </si>
  <si>
    <t>Link naar tab 4. Kwantitatieve indicatoren</t>
  </si>
  <si>
    <t>Gelieve enkel "Ja" aan te duiden wanneer iets van toepassing is en in kolom E de nodige commentaar te voorzien.
Nadien kan u filteren op "Ja", zodat enkel de relevante indicatoren zichtbaar blijven.</t>
  </si>
  <si>
    <r>
      <t xml:space="preserve">Een voorbeeld van een uitgebreide cashflow statement vindt u terug in </t>
    </r>
    <r>
      <rPr>
        <b/>
        <sz val="10"/>
        <color rgb="FF0070C0"/>
        <rFont val="Arial"/>
        <family val="2"/>
      </rPr>
      <t>tab 4A. Uitgebreide cashflow</t>
    </r>
    <r>
      <rPr>
        <sz val="10"/>
        <color theme="1"/>
        <rFont val="Arial"/>
        <family val="2"/>
      </rPr>
      <t>.</t>
    </r>
  </si>
  <si>
    <t>5. Mitigerende factoren</t>
  </si>
  <si>
    <t>5.1. Beoordeling van het actieplan opgemaakt door het bestuursorgaan</t>
  </si>
  <si>
    <t>6. Conclusie</t>
  </si>
  <si>
    <t>6.2. Impact op representatiebrief</t>
  </si>
  <si>
    <t>6.3. Impact op auditverslag</t>
  </si>
  <si>
    <t>Indien er geen continuïteitsproblemen werden vastgesteld, gelieve onderstaande werkzaamheden te verbergen door deze tekst dicht te klikken (op het minteken).</t>
  </si>
  <si>
    <t>Deze mitigerende factoren worden hieronder besproken.</t>
  </si>
  <si>
    <t>5.2. Comfort letter</t>
  </si>
  <si>
    <t>5.3. Overige mitigerende factoren</t>
  </si>
  <si>
    <t>Er werd een comfort letter ontvangen welke gedateerd is op … en getekend werd door …
We hebben de financiële draagkracht van deze comfort letter getoetst en maken hierover volgende bevindingen: …</t>
  </si>
  <si>
    <t>Op basis van bovenstaande kunnen wij beoordelen dat de actieplannen van het bestuursorgaan zullen leiden tot een doeltreffende verlaging van de ongunstige impact op de vastgestelde gebeurtenissen en omstandigheden:</t>
  </si>
  <si>
    <t>Bij "Ja" gelieve de tekst aan te passen.</t>
  </si>
  <si>
    <t>Gelieve de tekst aan te passen.</t>
  </si>
  <si>
    <t>Gelieve hier kort enige commentaar toe te voegen of te verwijzen naar bovenstaande beoordeling van het actieplan opgemaakt door het bestuursorgaan.</t>
  </si>
  <si>
    <r>
      <t xml:space="preserve">Gelieve de beslissingsboom in </t>
    </r>
    <r>
      <rPr>
        <b/>
        <i/>
        <sz val="8"/>
        <color rgb="FF0070C0"/>
        <rFont val="Arial"/>
        <family val="2"/>
      </rPr>
      <t>tab 1. Intro &amp; beslissingsboom</t>
    </r>
    <r>
      <rPr>
        <i/>
        <sz val="8"/>
        <color theme="1"/>
        <rFont val="Arial"/>
        <family val="2"/>
      </rPr>
      <t xml:space="preserve"> te consulteren bij het formuleren van uw oordeel.</t>
    </r>
  </si>
  <si>
    <t>Op basis van uitgevoerde werkzaamheden en rekening houdende met de beslissingsboom heeft onze evaluatie van de continuïteitsbeoordeling volgende impact op het auditverslag:</t>
  </si>
  <si>
    <t>Link naar tab 1. Intro &amp; beslissingsboom</t>
  </si>
  <si>
    <t>Gelieve uw keuze te maken.</t>
  </si>
  <si>
    <t>Art 3:69 WVV is het vroegere art 138 WVenn.</t>
  </si>
  <si>
    <t>6.1. Brief in kader van art 3:69 WVV</t>
  </si>
  <si>
    <t>In het kader van art 3:69 WVV dient de commissaris bij het vaststellen van gewichtige en overeenstemmende feiten die de continuïteit van de economische activiteit van de vennootschap in het gedrang kunnen brengen, het bestuursorgaan hiervan schriftelijk op de hoogte te brengen.</t>
  </si>
  <si>
    <t>(er werd een indicatieve grens van 40% gehanteerd)</t>
  </si>
  <si>
    <t>+ winst / - verlies van voorgaande boekjaar zolang jaarrekening van dat boekjaar nog niet is goedgekeurd</t>
  </si>
  <si>
    <t>Onder deze rubriek vallen hetgeen voorheen het "volgestort gedeelte van het kapitaal" of de "wettelijke reserve" werd genoemd, onbeschikbare reserve, het niet-afgeschreven gedeelte van herwaarderingsmeerwaarden, uitgiftepremies indien zij statutair onbeschikbaar werden verklaard, …</t>
  </si>
  <si>
    <t>Referentie</t>
  </si>
  <si>
    <t>Opgemaakt door:</t>
  </si>
  <si>
    <t>Vennootschap XYZ</t>
  </si>
  <si>
    <t>Continuïteitsbeoordeling</t>
  </si>
  <si>
    <t xml:space="preserve">Datum:              </t>
  </si>
  <si>
    <t>Werd een brief in het kader van art 3:69 WVV opgemaakt en verstuurd naar het bestuursorgaan?</t>
  </si>
  <si>
    <t>Gelieve referentie toe te voegen.</t>
  </si>
  <si>
    <t>Indien een brief werd verstuurd, gelieve referentie toe te voegen.</t>
  </si>
  <si>
    <t>Indien communicatie werd ontvangen, gelieve referentie toe te voegen.</t>
  </si>
  <si>
    <t>Indien u binnen een maand na kennisgeving van uw melding geen antwoord heeft bekomen van het bestuursorgaan of indien het bestuursorgaan oordeelt dat de maatregelen de continuïteit van de economische activiteit niet kunnen vrijwaren voor een minimumduur van 12 maanden, heeft u uw vaststellingen schriftelijk medegedeeld aan de voorzitter van de ondernemingsrechtbank?</t>
  </si>
  <si>
    <t>Werd u, binnen een maand na kennisgeving van uw melding, ingelicht over de beraadslaging door het bestuursorgaan over de genomen maatregelen of de in het vooruitzicht gestelde maatregelen om de continuïteit van de economische activiteit voor een minimumduur van 12 maanden te vrijwaren (art 2:52 WVV)?</t>
  </si>
  <si>
    <t>Gelieve hier uw gegevens in deze heading in te vullen. De headings van de overige tabbladen worden dan automatisch ook ingevuld.</t>
  </si>
  <si>
    <t>Intro en audit objectief</t>
  </si>
  <si>
    <t>Is de vennootschap in de onmogelijkheid om schuldeisers op de vervaldata te betalen, en meer in het bijzonder schulden betreffende RSZ, BTW en/of bedrijfsvoorheffing?</t>
  </si>
  <si>
    <t>Is er een verandering in wet- of regelgeving of is er een nieuwe of toekomstige wet- of regelgeving die de activiteiten van de vennootschap op een negatieve wijze zou kunnen beïnvloeden?</t>
  </si>
  <si>
    <t>Er wordt een grens van 50% gehanteerd.</t>
  </si>
  <si>
    <t>Er wordt een grens van 1,00 gehanteerd.</t>
  </si>
  <si>
    <t>Er wordt een grens van 40% gehanteerd.</t>
  </si>
  <si>
    <t>Indien er geen uitkering van winst zal plaatsvinden, gelieve onderstaande werkzaamheden te verbergen door deze tekst dicht te klikken (op het minteken).</t>
  </si>
  <si>
    <t>Algemene Vergadering</t>
  </si>
  <si>
    <r>
      <t xml:space="preserve">Deze toekomstgerichte financiële informatie en het verslag opgemaakt door het bestuursorgaan worden bewaard in het auditdossier onder de referentie </t>
    </r>
    <r>
      <rPr>
        <b/>
        <sz val="10"/>
        <color rgb="FFFF0000"/>
        <rFont val="Arial"/>
        <family val="2"/>
      </rPr>
      <t>xxxx</t>
    </r>
    <r>
      <rPr>
        <sz val="10"/>
        <color theme="1"/>
        <rFont val="Arial"/>
        <family val="2"/>
      </rPr>
      <t>.</t>
    </r>
  </si>
  <si>
    <t>Voor de liquiditeitsratio berekend op de tussentijdse cijfers van volgend boekjaar en berekend op budget van volgend boekjaar verwijzen we naar hierboven.</t>
  </si>
  <si>
    <t>Voor een kasstroomoverzicht van vorig, huidig en volgend boekjaar verwijzen we naar hieronder.</t>
  </si>
  <si>
    <r>
      <t xml:space="preserve">Het actieplan van het bestuursorgaan wordt bewaard op de referentie </t>
    </r>
    <r>
      <rPr>
        <b/>
        <sz val="10"/>
        <color rgb="FFFF0000"/>
        <rFont val="Arial"/>
        <family val="2"/>
      </rPr>
      <t>xxxx</t>
    </r>
    <r>
      <rPr>
        <sz val="10"/>
        <color theme="1"/>
        <rFont val="Arial"/>
        <family val="2"/>
      </rPr>
      <t>.</t>
    </r>
  </si>
  <si>
    <r>
      <t xml:space="preserve">De comfort letter wordt bewaard op de referentie </t>
    </r>
    <r>
      <rPr>
        <b/>
        <sz val="10"/>
        <color rgb="FFFF0000"/>
        <rFont val="Arial"/>
        <family val="2"/>
      </rPr>
      <t>xxxx</t>
    </r>
    <r>
      <rPr>
        <sz val="10"/>
        <color theme="1"/>
        <rFont val="Arial"/>
        <family val="2"/>
      </rPr>
      <t>.</t>
    </r>
  </si>
  <si>
    <t>Indien u geen brief heeft verstuurd, gelieve uw motivering te documenteren.</t>
  </si>
  <si>
    <t>Gelieve deze tab te verbergen indien u deze niet gebruikt.</t>
  </si>
  <si>
    <r>
      <rPr>
        <b/>
        <i/>
        <u/>
        <sz val="8"/>
        <color theme="1"/>
        <rFont val="Arial"/>
        <family val="2"/>
      </rPr>
      <t>Guidance:</t>
    </r>
    <r>
      <rPr>
        <i/>
        <sz val="8"/>
        <color theme="1"/>
        <rFont val="Arial"/>
        <family val="2"/>
      </rPr>
      <t xml:space="preserve">
Dit werkdocument bevat formules. Sommige IF-formules zullen worden overschreven met uw bevindingen/commentaren.
Gelieve daarom telkens van een originele blanco template te starten.
Guidance vindt u telkens in de gele cellen aan de rechterzijde van het werkdocument</t>
    </r>
  </si>
  <si>
    <t>NV</t>
  </si>
  <si>
    <t>Beslissingsbomen (ISA 570 - Going concern)</t>
  </si>
  <si>
    <t>2. Kwalitatieve risico indicatoren</t>
  </si>
  <si>
    <t>3. Kwantitatieve risico indicatoren</t>
  </si>
  <si>
    <t>4. Oordeel over kwalitatieve en kwantitatieve risico indicatoren</t>
  </si>
  <si>
    <t>Geldstroom van operationele activiteiten</t>
  </si>
  <si>
    <t>Netto Resultaat</t>
  </si>
  <si>
    <t>    - +/- Afschrijvingen en voorzieningen (behalve circulerende activa)</t>
  </si>
  <si>
    <t>Afschrijvingen en waardeverminderingen op niet-financiële vaste activa</t>
  </si>
  <si>
    <t>Voorzieningen voor risico's en kosten</t>
  </si>
  <si>
    <t>Buitengewone afschrijvingen en waardeverminderingen op niet-financiële vaste activa</t>
  </si>
  <si>
    <t>Buitengewone voorzieningen voor risico's en kosten</t>
  </si>
  <si>
    <t>    - Winst / verlies (-) op verkoop van vaste activa</t>
  </si>
  <si>
    <t>    - Gebruik van kapitaalsubsidies</t>
  </si>
  <si>
    <t xml:space="preserve"> I. Kasstroom uit operationele activiteiten</t>
  </si>
  <si>
    <t>    - Wijzigingen in voorraden</t>
  </si>
  <si>
    <t>Voorraden</t>
  </si>
  <si>
    <t>Waardeverminderingen op voorraden, bestellingen in uitvoering</t>
  </si>
  <si>
    <t>    - Wijzigingen op handelsvorderingen</t>
  </si>
  <si>
    <t>Handelsvorderingen</t>
  </si>
  <si>
    <t>Waardeverminderingen op handelsvorderingen</t>
  </si>
  <si>
    <t>    + Wijzigingen in handelsschulden</t>
  </si>
  <si>
    <t>    - Wijzigingen op andere vorderingen die verband houden met de activiteit</t>
  </si>
  <si>
    <t>Overige vorderingen</t>
  </si>
  <si>
    <t>Waardeverminderingen op overige vorderingen</t>
  </si>
  <si>
    <t>    + Wijzigingen op andere schulden</t>
  </si>
  <si>
    <t>Belastingen, bezoldigingen en sociale zekerheid</t>
  </si>
  <si>
    <t>Ontvangen vooruitbetalingen op bestellingen</t>
  </si>
  <si>
    <t>Overige schulden</t>
  </si>
  <si>
    <t>Overlopende rekeningen passief</t>
  </si>
  <si>
    <t>Overlopende rekeningen actief</t>
  </si>
  <si>
    <t>II. Netto kasstroom uit operationele activiteiten</t>
  </si>
  <si>
    <t>Kasstroom uit investeringsactiviteiten</t>
  </si>
  <si>
    <t>- Verwerving van vaste activa</t>
  </si>
  <si>
    <t>Oprichtingskosten</t>
  </si>
  <si>
    <t>Concessies, patenten, licenties, knowhow, merken en gelijkaardige rechten</t>
  </si>
  <si>
    <t>Land en gebouwen</t>
  </si>
  <si>
    <t>Installaties, machines en uitrusting</t>
  </si>
  <si>
    <t>Meubilair en voertuigen</t>
  </si>
  <si>
    <t>Leasing en andere soortgelijke rechten</t>
  </si>
  <si>
    <t>Overige materiële vaste activa</t>
  </si>
  <si>
    <t>Activa in aanbouw en vooruitbetalingen</t>
  </si>
  <si>
    <t>+ Verkoop van immateriële en materiële activa</t>
  </si>
  <si>
    <t>+ Wijzigingen in financiële activa</t>
  </si>
  <si>
    <t>+/- Wijzigingen in vorderingen en schulden op vaste activa</t>
  </si>
  <si>
    <t>III. Kasstroom uit investeringsactiviteiten</t>
  </si>
  <si>
    <t>Kasstroom uit financieringsactiviteiten</t>
  </si>
  <si>
    <t>- Betaling van contante dividenden</t>
  </si>
  <si>
    <t>+/- Nettovermogensmutaties</t>
  </si>
  <si>
    <t>+/- Wijzigingen in lange termijn vordering</t>
  </si>
  <si>
    <t>+/- Wijzigingen in schulden</t>
  </si>
  <si>
    <t>Financiële schulden op meer dan één jaar</t>
  </si>
  <si>
    <t>Kortlopend deel van de schulden op meer dan één jaar dat binnen één jaar vervalt</t>
  </si>
  <si>
    <t>Financiële schulden betaalbaar binnen het jaar</t>
  </si>
  <si>
    <t>+ Voorzieningen voor risico's en kosten</t>
  </si>
  <si>
    <t>+ Wijzigingen in kapitaalsubsidies</t>
  </si>
  <si>
    <t>IV. Kasstroom uit financieringsactiviteiten</t>
  </si>
  <si>
    <t>TOTAAL</t>
  </si>
  <si>
    <t>Wijzigingen in Kasequivalenten</t>
  </si>
  <si>
    <t>Opening Kasequivalenten</t>
  </si>
  <si>
    <t>Closing Kasequivalenten</t>
  </si>
  <si>
    <t>Contant geld bij de bank en in de hand</t>
  </si>
  <si>
    <t>Korte termijn investeringen</t>
  </si>
  <si>
    <t xml:space="preserve">TOTAAL </t>
  </si>
  <si>
    <t>Verklaring van significante afwijkingen</t>
  </si>
  <si>
    <t>Continuïteitsbeoordeling - Kwalitatieve risico indicatoren</t>
  </si>
  <si>
    <t>Continuïteitsbeoordeling - Kwantitatieve risico indicatoren</t>
  </si>
  <si>
    <t>2. Oordeel in het kader van een onzekerheid van materieel belang inzake continuïteit</t>
  </si>
  <si>
    <t>1. Bestaat er een onzekerheid van materieel belang inzake continuïteit ?</t>
  </si>
  <si>
    <t>Huidig boekjaar kwartaal 1</t>
  </si>
  <si>
    <t>Huidig boekjaar kwartaal 2</t>
  </si>
  <si>
    <t>Huidig boekjaar kwartaal 3</t>
  </si>
  <si>
    <t>De witte cellen bevatten formules en verwijzen naar gegevens uit tab 4.
De blauwe cellen dienen te worden ingevuld.</t>
  </si>
  <si>
    <t>Link naar tab 4A. Uitgebreide cashlow</t>
  </si>
  <si>
    <t>AICPA - Prospective financial information</t>
  </si>
  <si>
    <r>
      <t xml:space="preserve">Het is de </t>
    </r>
    <r>
      <rPr>
        <b/>
        <u/>
        <sz val="10"/>
        <rFont val="Arial"/>
        <family val="2"/>
      </rPr>
      <t>verantwoordelijkheid van de commissaris</t>
    </r>
    <r>
      <rPr>
        <sz val="10"/>
        <rFont val="Arial"/>
        <family val="2"/>
      </rPr>
      <t xml:space="preserve"> om de financiële toestand van de vennootschap kort op te volgen d.m.v. tussentijdse cijfers (bvb 30/06).
Bij vennootschappen in moeilijkheden zijn deze tussentijdse cijfers van groot belang. Tevens dienen we nauwgezet toe te zien op de toepassing van de volgende wetsartikelen (in oplopende orde van urgentie):
   - verantwoording van continuïteitsassumptie in jaarverslag en/of jaarrekening: art 3:6 §1 6° WVV voor NV, BV en CV / art 3:48 §2 6° WVV voor VZW
   - alarmbelprocedure: art 7:228-7:229 WVV voor NV / art 5:153 WVV voor BV / art 6:119 WVV voor CV
   - gewichtige en overeenstemmende feiten: art 3:98 WVV voor commissaris / art 2:52 WVV voor bestuursorgaan / art XX.23 WER voor bedrijfsrevisor</t>
    </r>
  </si>
  <si>
    <t>NV:</t>
  </si>
  <si>
    <t xml:space="preserve"> - Verantwoording van continuïteitsassumptie in jaarverslag: Art 3:6 §1 6° WVV</t>
  </si>
  <si>
    <t xml:space="preserve"> - Verantwoording van continuïteitsassumptie indien er geen jaarverslag is: Art 3:4 WVV</t>
  </si>
  <si>
    <t xml:space="preserve"> - Alarmbelprocedure: Art 7:228 - 7:229 WVV</t>
  </si>
  <si>
    <t xml:space="preserve"> - Gewichtige en overeenstemmende feiten: Art 3:69 WVV</t>
  </si>
  <si>
    <t>BV:</t>
  </si>
  <si>
    <r>
      <t xml:space="preserve"> - Alarmbelprocedure: Art 5:153 WVV
   </t>
    </r>
    <r>
      <rPr>
        <b/>
        <i/>
        <u/>
        <sz val="8"/>
        <color theme="1"/>
        <rFont val="Arial"/>
        <family val="2"/>
      </rPr>
      <t>Opmerking</t>
    </r>
    <r>
      <rPr>
        <i/>
        <u/>
        <sz val="8"/>
        <color theme="1"/>
        <rFont val="Arial"/>
        <family val="2"/>
      </rPr>
      <t>:</t>
    </r>
    <r>
      <rPr>
        <i/>
        <sz val="8"/>
        <color theme="1"/>
        <rFont val="Arial"/>
        <family val="2"/>
      </rPr>
      <t xml:space="preserve"> In tegenstelling tot de NV, is de alarmbelprocedure van toepassing wanneer het nettoactief negatief </t>
    </r>
    <r>
      <rPr>
        <i/>
        <u/>
        <sz val="8"/>
        <color theme="1"/>
        <rFont val="Arial"/>
        <family val="2"/>
      </rPr>
      <t>dreigt</t>
    </r>
    <r>
      <rPr>
        <i/>
        <sz val="8"/>
        <color theme="1"/>
        <rFont val="Arial"/>
        <family val="2"/>
      </rPr>
      <t xml:space="preserve"> te worden.
   M.a.w. de alarmbelprocedure dient te worden toegepast wanneer:
          - het nettoactief negatief is of dreigt te worden;
          - of het niet langer vaststaat dat de vennootschap, volgens redelijkerwijze te verwachten ontwikkelingen, in staat zal zijn om gedurende
             ten minste 12 opeenvolgende maanden haar schulden te voldoen naarmate deze opeisbaar zijn.</t>
    </r>
  </si>
  <si>
    <t>CV:</t>
  </si>
  <si>
    <t xml:space="preserve"> - Alarmbelprocedure: Art 6:119 WVV</t>
  </si>
  <si>
    <t>VZW:</t>
  </si>
  <si>
    <r>
      <t xml:space="preserve"> - Verantwoording van continuïteitsassumptie in jaarverslag: Art 3:48 §2 6° WVV
   </t>
    </r>
    <r>
      <rPr>
        <b/>
        <i/>
        <u/>
        <sz val="8"/>
        <color theme="1"/>
        <rFont val="Arial"/>
        <family val="2"/>
      </rPr>
      <t>Opmerking:</t>
    </r>
    <r>
      <rPr>
        <i/>
        <sz val="8"/>
        <color theme="1"/>
        <rFont val="Arial"/>
        <family val="2"/>
      </rPr>
      <t xml:space="preserve"> VZW's die geen jaarverslag opstellen (kleine VZW's of IVZW's), zijn niet verplicht een gelijkaardige verantwoording op te
   nemen in de toelichting bij de jaarrekening.</t>
    </r>
  </si>
  <si>
    <t>1. Bespreking met bestuursorgaan</t>
  </si>
  <si>
    <t>De continuïteitsbeoordeling dienen we te bespreken met het bestuursorgaan.</t>
  </si>
  <si>
    <t>Antwoord van bestuursorgaan</t>
  </si>
  <si>
    <t>1.1.  Redenering/standpunt van het bestuursorgaan</t>
  </si>
  <si>
    <t>ISA 570 §A12. In veel gevallen is het mogelijk dat het bestuursorgaan bij kleinere entiteiten geen gedetailleerde beoordeling heeft gemaakt van de mogelijkheid van de entiteit om haar continuïteit te handhaven, maar in plaats daarvan op een diepgaande kennis van de bedrijfsactiviteit en verwachte toekomstige ontwikkelingen steunt. 
Desondanks dient, overeenkomstig de vereisten van deze ISA, de auditor een evaluatie te maken van de beoordeling door het bestuursorgaan met betrekking tot de mogelijkheid van de entiteit om haar continuïteit te handhaven. Voor kleinere entiteiten kan het passend zijn om de middellange- en langetermijnfinanciering van de entiteit met het bestuursorgaan te
bespreken, onder de voorwaarde dat de beweringen van het bestuursorgaan door voldoende documentaire informatie onderbouwd kunnen worden en niet strijdig zijn met het inzicht van de auditor in de entiteit. Daarom is het mogelijk om aan het in paragraaf 13 opgenomen vereiste dat de auditor het bestuursorgaan verzoekt zijn beoordeling uit te breiden bijvoorbeeld te voldoen door met betrekking tot onderbouwende documentatie, zoals nieuwe leveringsorders, die op hun haalbaarheid geëvalueerd zijn of anderszins zijn onderbouwd, besprekingen te houden, inlichtingen in te winnen en inspecties te verrichten.</t>
  </si>
  <si>
    <t>Heeft het bestuursorgaan een going concern assumptie gemaakt?</t>
  </si>
  <si>
    <t>Voor de beoordeling van de kwalitatieve indicatoren werd in tab 3. Kwalitatieve indicatoren een vragenlijst toegevoegd. Deze lijst is optioneel en kan dienen als basis voor het gesprek met het bestuursorgaan.</t>
  </si>
  <si>
    <t>Inlichtingen inwinnen bij het bestuursorgaan over kennis die invloed kan hebben op de continuïteit na de periode van 12 maanden vanaf einddatum van de financiële overzichten:</t>
  </si>
  <si>
    <t>Bemerkingen / Commentaar van het bestuursorgaan</t>
  </si>
  <si>
    <t>Is er vertrek van sleutelpersoneel of kernpersonen in het bestuursorgaan zonder dat er in hun vervanging wordt voorzien?</t>
  </si>
  <si>
    <t>Zijn er intenties van het bestuursorgaan om de entiteit te liquideren of om activiteiten te beëindigen?</t>
  </si>
  <si>
    <t>Uitgaande van de continuïteitsveronderstelling worden de financiële overzichten opgesteld onder de veronderstelling dat de continuïteit van de entiteit gehandhaafd blijft en zij haar activiteiten in de voorzienbare toekomst zal voortzetten. Financiële overzichten voor algemene doeleinden worden opgesteld op basis van de continuïteitsveronderstelling, tenzij het bestuursorgaan voornemens is de entiteit te liquideren of de activiteiten te beëindigen dan wel hiervoor geen realistisch alternatief heeft.
Aangezien de continuïteitsveronderstelling van fundamenteel belang is bij het opstellen van de financiële overzichten, moet het bestuursorgaan bij het opstellen van de financiële overzichten een beoordeling maken van de mogelijkheid van de entiteit om haar continuïteit te handhaven, zelfs indien het stelsel inzake financiële verslaggeving dit niet expliciet vereist.
Het is de verantwoordelijkheid van de auditor om voldoende en geschikte controle-informatie te verkrijgen m.b.t., en om te concluderen over, de geschiktheid van het hanteren door het bestuursorgaan van de continuïteitsveronderstelling bij het opstellen en presenteren van de financiële overzichten en om te concluderen, gebaseerd op de verkregen controle-informatie, of er sprake is van een onzekerheid van materieel belang m.b.t. de mogelijkheid van de entiteit om haar continuïteit te handhaven.</t>
  </si>
  <si>
    <t>Indien het bestuursorgaan een going concern assumptie heeft gemaakt, dan dienen de argumenten kritisch te worden beoordeeld.
Indien het bestuursorgaan geen going concern assumptie heeft gemaakt, dan dient de bedrijfsrevisor contact op te nemen met het het bestuursorgaan om de continuïteit te bespreken en zo een continuïteitsbeoordeling te bekomen. Dit gesprek zal dienen ter documentatie. Daarnaast dient de bedrijfsrevisor een eigen analyse van de continuïteit te maken (o.b.v. tab 3. Kwalitatieve indicatoren en tab 4. Kwantitatieve indicatoren of o.b.v. gelijkwaardige werkpapieren) en deze te vergelijken met de beoordeling van het het bestuursorgaan.</t>
  </si>
  <si>
    <r>
      <t xml:space="preserve">Voor de beoordeling van de kwantitatieve risico indicatoren verwijzen we naar de werkzaamheden verricht in </t>
    </r>
    <r>
      <rPr>
        <b/>
        <sz val="10"/>
        <color rgb="FF0070C0"/>
        <rFont val="Arial"/>
        <family val="2"/>
      </rPr>
      <t>tab 4. Kwantitatieve indicatoren</t>
    </r>
    <r>
      <rPr>
        <sz val="10"/>
        <color theme="1"/>
        <rFont val="Arial"/>
        <family val="2"/>
      </rPr>
      <t xml:space="preserve">. Deze tab is </t>
    </r>
    <r>
      <rPr>
        <b/>
        <u/>
        <sz val="10"/>
        <color theme="1"/>
        <rFont val="Arial"/>
        <family val="2"/>
      </rPr>
      <t>verplicht</t>
    </r>
    <r>
      <rPr>
        <sz val="10"/>
        <color theme="1"/>
        <rFont val="Arial"/>
        <family val="2"/>
      </rPr>
      <t xml:space="preserve"> in te vullen, </t>
    </r>
    <r>
      <rPr>
        <u/>
        <sz val="10"/>
        <color theme="1"/>
        <rFont val="Arial"/>
        <family val="2"/>
      </rPr>
      <t>tenzij</t>
    </r>
    <r>
      <rPr>
        <sz val="10"/>
        <color theme="1"/>
        <rFont val="Arial"/>
        <family val="2"/>
      </rPr>
      <t xml:space="preserve"> u reeds een eigen gelijkwaardig werkpapier heeft opgemaakt.</t>
    </r>
  </si>
  <si>
    <t>De tekst van dit oordeel verandert naargelang uw antwoorden in cel B45 en B66.</t>
  </si>
  <si>
    <t>Om de continuïteitsbeoordeling te kunnen evalueren dienen we kwantitatieve risico indicatoren te onderzoeken en te beoordelen.</t>
  </si>
  <si>
    <t>https://www.ibr-ire.be/docs/default-source/nl/Documents/regelgeving-en-publicaties/rechtsleer/normen-en-aanbevelingen/ISA-s/nieuwe-en-herziene-ISA-s/New-and-Revised-ISAs-2017-update-24062019/A031-2018-IAASB-Handbook-ISA-570-Revised.pdf</t>
  </si>
  <si>
    <t>https://www.ibr-ire.be/docs/default-source/nl/Documents/regelgeving-en-publicaties/rechtsleer/normen-en-aanbevelingen/ISA-s/nieuwe-en-herziene-ISA-s/Nieuwe-en-herziene-ISAs-2017/ISA-570-Herzien-NL-2016-2017-CLEAN.pdf</t>
  </si>
  <si>
    <t>https://www.ibr-ire.be/docs/default-source/fr/Documents/reglementation-et-publications/normes-et-recommandations/ISA/ISA-nouvelles-et-revisees/ISA-nouvelles-et-revisees-2017/ISA-570-Revisee-FR-2016-2017-CLEAN.pdf</t>
  </si>
  <si>
    <t>Bvb
- Beoordeling van verkoopbaarheid van activa die bestuursorgaan wenst te verkopen (inclusief panden die op deze activa betrekking hebben) en impact van verkoop op overblijvende activiteiten
- Beoordeling van mogelijkheid om bijkomende externe financiering te bekomen en impact van nieuwe financieringen op kasstromen (intrest- en schuldaflossing)
- Beoordeling van mogelijkheid om kapitaalverhoging of bijkomende inbreng door te voeren
- Beoordeling van uitvoerbaarheid van besparingsplan en impact daarvan op kasstromen en lopende activiteiten</t>
  </si>
  <si>
    <t>Werden er inbreuken vastgesteld op het niet-naleven van de voorschriften m.b.t. het maatschappelijk kapitaal of de inbreng, andere statutaire verplichtingen of andere wettelijke vereisten?</t>
  </si>
  <si>
    <t>Kapitaal of inbreng</t>
  </si>
  <si>
    <t>Vennootschapsvorm</t>
  </si>
  <si>
    <t xml:space="preserve">     totaalbedrag van activa</t>
  </si>
  <si>
    <t xml:space="preserve">     - voorzieningen</t>
  </si>
  <si>
    <t xml:space="preserve">     - schulden</t>
  </si>
  <si>
    <t xml:space="preserve">     - nog niet afgeschreven oprichtingskosten- en uitbreidingskosten</t>
  </si>
  <si>
    <t xml:space="preserve">     - nog niet afgeschreven kosten voor onderzoek en ontwikkeling</t>
  </si>
  <si>
    <t>Kwalitatieve risico indicatoren</t>
  </si>
  <si>
    <t>Gelieve blauwe velden in te vullen.
Witte velden kunnen aangepast worden indien nodig.</t>
  </si>
  <si>
    <t xml:space="preserve">Een belangrijk criterium om eventuele continuïteitsproblemen te detecteren, is het tekort aan liquiditeiten (op heden maar ook in de toekomst).
Het is de verantwoordelijkheid van het bestuursorgaan om kasstroomoverzichten op te maken en op te volgen.
In bepaalde omstandigheden (bedrijven in moeilijkheden, met cyclische activiteit, in een bijzonder moeilijke economische context, …) zal het voor een vennootschap uiterst zinvol zijn om maandelijkse / trimesteriële cashflow statements op te stellen en van dichtbij op te volgen. Via deze periodieke cashflow statements verkrijgt men een duidelijk beeld van de toekomstperspectieven en mogelijke going concern issues.
</t>
  </si>
  <si>
    <t>Netto-actief vs wettelijk minimum kapitaal</t>
  </si>
  <si>
    <t>BV</t>
  </si>
  <si>
    <t>CV</t>
  </si>
  <si>
    <r>
      <t xml:space="preserve">
</t>
    </r>
    <r>
      <rPr>
        <b/>
        <i/>
        <u/>
        <sz val="8"/>
        <color theme="1"/>
        <rFont val="Arial"/>
        <family val="2"/>
      </rPr>
      <t>NV:</t>
    </r>
    <r>
      <rPr>
        <i/>
        <sz val="8"/>
        <color theme="1"/>
        <rFont val="Arial"/>
        <family val="2"/>
      </rPr>
      <t xml:space="preserve"> Art 7:2 WVV is het vroegere art 439 WVenn.
</t>
    </r>
    <r>
      <rPr>
        <b/>
        <i/>
        <u/>
        <sz val="8"/>
        <color theme="1"/>
        <rFont val="Arial"/>
        <family val="2"/>
      </rPr>
      <t>BV:</t>
    </r>
    <r>
      <rPr>
        <i/>
        <sz val="8"/>
        <color theme="1"/>
        <rFont val="Arial"/>
        <family val="2"/>
      </rPr>
      <t xml:space="preserve"> Er is geen wettelijk minimum kapitaal meer. Art 5:3 WVV is het vroegere art 214 WVenn.
</t>
    </r>
    <r>
      <rPr>
        <b/>
        <i/>
        <u/>
        <sz val="8"/>
        <color theme="1"/>
        <rFont val="Arial"/>
        <family val="2"/>
      </rPr>
      <t>CV:</t>
    </r>
    <r>
      <rPr>
        <i/>
        <sz val="8"/>
        <color theme="1"/>
        <rFont val="Arial"/>
        <family val="2"/>
      </rPr>
      <t xml:space="preserve"> Art 6:4 is een nieuw artikel.</t>
    </r>
  </si>
  <si>
    <r>
      <rPr>
        <b/>
        <i/>
        <u/>
        <sz val="8"/>
        <color theme="1"/>
        <rFont val="Arial"/>
        <family val="2"/>
      </rPr>
      <t>Verberg wat niet van toepassing is door op het minteken te klikken</t>
    </r>
    <r>
      <rPr>
        <i/>
        <sz val="8"/>
        <color theme="1"/>
        <rFont val="Arial"/>
        <family val="2"/>
      </rPr>
      <t xml:space="preserve">
</t>
    </r>
    <r>
      <rPr>
        <b/>
        <i/>
        <u/>
        <sz val="8"/>
        <color theme="1"/>
        <rFont val="Arial"/>
        <family val="2"/>
      </rPr>
      <t>NV:</t>
    </r>
    <r>
      <rPr>
        <i/>
        <sz val="8"/>
        <color theme="1"/>
        <rFont val="Arial"/>
        <family val="2"/>
      </rPr>
      <t xml:space="preserve"> Art 7:228 WVV is het vroegere art 633 WVenn. Art 7:229 WVV is het vroegere art 634 WVenn.</t>
    </r>
  </si>
  <si>
    <r>
      <rPr>
        <b/>
        <i/>
        <u/>
        <sz val="8"/>
        <color theme="1"/>
        <rFont val="Arial"/>
        <family val="2"/>
      </rPr>
      <t>Verberg wat niet van toepassing is door op het minteken te klikken
BV:</t>
    </r>
    <r>
      <rPr>
        <i/>
        <sz val="8"/>
        <color theme="1"/>
        <rFont val="Arial"/>
        <family val="2"/>
      </rPr>
      <t xml:space="preserve"> Art 5:153 WVV is het vroegere art 332 WVenn.</t>
    </r>
  </si>
  <si>
    <r>
      <rPr>
        <b/>
        <i/>
        <u/>
        <sz val="8"/>
        <color theme="1"/>
        <rFont val="Arial"/>
        <family val="2"/>
      </rPr>
      <t>Verberg wat niet van toepassing is door op het minteken te klikken
CV:</t>
    </r>
    <r>
      <rPr>
        <i/>
        <sz val="8"/>
        <color theme="1"/>
        <rFont val="Arial"/>
        <family val="2"/>
      </rPr>
      <t xml:space="preserve"> Art 6:119 WVV is een nieuw artikel.</t>
    </r>
  </si>
  <si>
    <t>Ratio netto-actief / kapitaal</t>
  </si>
  <si>
    <r>
      <t xml:space="preserve">Art. 5:142
(voortaan éénzelfde definitie door het WVV)
Onder nettoactief moet worden verstaan het totaalbedrag van de activa, verminderd met de voorzieningen, de schulden </t>
    </r>
    <r>
      <rPr>
        <i/>
        <u/>
        <sz val="8"/>
        <color theme="1"/>
        <rFont val="Arial"/>
        <family val="2"/>
      </rPr>
      <t>en, behoudens in uitzonderlijke gevallen te vermelden en te motiveren in de toelichting bij de jaarrekening</t>
    </r>
    <r>
      <rPr>
        <i/>
        <sz val="8"/>
        <color theme="1"/>
        <rFont val="Arial"/>
        <family val="2"/>
      </rPr>
      <t>, de nog niet afgeschreven bedragen van de oprichtings- en uitbreidingskosten en de kosten voor onderzoek en ontwikkeling.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</si>
</sst>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0.00\ &quot;€&quot;"/>
    <numFmt numFmtId="166" formatCode="_-* #,##0\ _€_-;\-* #,##0\ _€_-;_-* &quot;-&quot;\ _€_-;_-@_-"/>
  </numFmts>
  <fonts count="41" x14ac:knownFonts="1">
    <font>
      <sz val="11"/>
      <color theme="1"/>
      <name val="Arial"/>
      <family val="2"/>
    </font>
    <font>
      <sz val="11"/>
      <color theme="1"/>
      <name val="Arial"/>
      <family val="2"/>
    </font>
    <font>
      <b/>
      <sz val="10"/>
      <color theme="1"/>
      <name val="Arial"/>
      <family val="2"/>
    </font>
    <font>
      <sz val="10"/>
      <color theme="1"/>
      <name val="Arial"/>
      <family val="2"/>
    </font>
    <font>
      <b/>
      <u/>
      <sz val="10"/>
      <color theme="1"/>
      <name val="Arial"/>
      <family val="2"/>
    </font>
    <font>
      <b/>
      <i/>
      <sz val="10"/>
      <color theme="1"/>
      <name val="Arial"/>
      <family val="2"/>
    </font>
    <font>
      <b/>
      <sz val="10"/>
      <color rgb="FFFF0000"/>
      <name val="Arial"/>
      <family val="2"/>
    </font>
    <font>
      <i/>
      <sz val="8"/>
      <color theme="1"/>
      <name val="Arial"/>
      <family val="2"/>
    </font>
    <font>
      <i/>
      <u/>
      <sz val="10"/>
      <color theme="1"/>
      <name val="Arial"/>
      <family val="2"/>
    </font>
    <font>
      <i/>
      <sz val="10"/>
      <color theme="1"/>
      <name val="Arial"/>
      <family val="2"/>
    </font>
    <font>
      <b/>
      <u/>
      <sz val="12"/>
      <color theme="1"/>
      <name val="Arial"/>
      <family val="2"/>
    </font>
    <font>
      <sz val="10"/>
      <name val="Arial"/>
      <family val="2"/>
    </font>
    <font>
      <b/>
      <u/>
      <sz val="10"/>
      <color indexed="8"/>
      <name val="Arial"/>
      <family val="2"/>
    </font>
    <font>
      <sz val="10"/>
      <color indexed="8"/>
      <name val="Arial"/>
      <family val="2"/>
    </font>
    <font>
      <b/>
      <sz val="10"/>
      <color indexed="8"/>
      <name val="Arial"/>
      <family val="2"/>
    </font>
    <font>
      <b/>
      <sz val="10"/>
      <name val="Arial"/>
      <family val="2"/>
    </font>
    <font>
      <b/>
      <sz val="11"/>
      <name val="Arial"/>
      <family val="2"/>
    </font>
    <font>
      <u/>
      <sz val="11"/>
      <color theme="10"/>
      <name val="Arial"/>
      <family val="2"/>
    </font>
    <font>
      <sz val="9"/>
      <color indexed="81"/>
      <name val="Tahoma"/>
      <family val="2"/>
    </font>
    <font>
      <u/>
      <sz val="10"/>
      <color theme="1"/>
      <name val="Arial"/>
      <family val="2"/>
    </font>
    <font>
      <b/>
      <sz val="10"/>
      <color rgb="FF0070C0"/>
      <name val="Arial"/>
      <family val="2"/>
    </font>
    <font>
      <b/>
      <i/>
      <sz val="8"/>
      <color rgb="FF0070C0"/>
      <name val="Arial"/>
      <family val="2"/>
    </font>
    <font>
      <b/>
      <i/>
      <u/>
      <sz val="8"/>
      <color theme="1"/>
      <name val="Arial"/>
      <family val="2"/>
    </font>
    <font>
      <i/>
      <u/>
      <sz val="10"/>
      <color rgb="FF0563C1"/>
      <name val="Arial"/>
      <family val="2"/>
    </font>
    <font>
      <b/>
      <i/>
      <sz val="10"/>
      <color rgb="FFFF0000"/>
      <name val="Arial"/>
      <family val="2"/>
    </font>
    <font>
      <b/>
      <i/>
      <sz val="8"/>
      <color rgb="FFFF0000"/>
      <name val="Arial"/>
      <family val="2"/>
    </font>
    <font>
      <i/>
      <u/>
      <sz val="10"/>
      <color theme="10"/>
      <name val="Arial"/>
      <family val="2"/>
    </font>
    <font>
      <b/>
      <sz val="12"/>
      <color theme="1"/>
      <name val="Arial"/>
      <family val="2"/>
    </font>
    <font>
      <b/>
      <sz val="12"/>
      <color rgb="FFFF0000"/>
      <name val="Arial"/>
      <family val="2"/>
    </font>
    <font>
      <b/>
      <i/>
      <sz val="12"/>
      <color rgb="FF00B050"/>
      <name val="Arial"/>
      <family val="2"/>
    </font>
    <font>
      <i/>
      <sz val="8"/>
      <color theme="0" tint="-0.499984740745262"/>
      <name val="Arial"/>
      <family val="2"/>
    </font>
    <font>
      <i/>
      <sz val="10"/>
      <name val="Arial"/>
      <family val="2"/>
    </font>
    <font>
      <i/>
      <sz val="8"/>
      <name val="Arial"/>
      <family val="2"/>
    </font>
    <font>
      <b/>
      <i/>
      <sz val="8"/>
      <color theme="1"/>
      <name val="Arial"/>
      <family val="2"/>
    </font>
    <font>
      <i/>
      <u/>
      <sz val="8"/>
      <color theme="1"/>
      <name val="Arial"/>
      <family val="2"/>
    </font>
    <font>
      <b/>
      <u/>
      <sz val="10"/>
      <name val="Arial"/>
      <family val="2"/>
    </font>
    <font>
      <b/>
      <sz val="8"/>
      <color indexed="81"/>
      <name val="Arial"/>
      <family val="2"/>
    </font>
    <font>
      <sz val="8"/>
      <color indexed="81"/>
      <name val="Arial"/>
      <family val="2"/>
    </font>
    <font>
      <u/>
      <sz val="8"/>
      <color theme="10"/>
      <name val="Arial"/>
      <family val="2"/>
    </font>
    <font>
      <u/>
      <sz val="10"/>
      <color theme="10"/>
      <name val="Arial"/>
      <family val="2"/>
    </font>
    <font>
      <b/>
      <i/>
      <u/>
      <sz val="10"/>
      <color theme="1"/>
      <name val="Arial"/>
      <family val="2"/>
    </font>
  </fonts>
  <fills count="7">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D1FFFF"/>
        <bgColor indexed="64"/>
      </patternFill>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17" fillId="0" borderId="0" applyNumberFormat="0" applyFill="0" applyBorder="0" applyAlignment="0" applyProtection="0"/>
  </cellStyleXfs>
  <cellXfs count="349">
    <xf numFmtId="0" fontId="0" fillId="0" borderId="0" xfId="0"/>
    <xf numFmtId="0" fontId="3" fillId="0" borderId="7" xfId="0" applyFont="1" applyBorder="1" applyProtection="1">
      <protection locked="0"/>
    </xf>
    <xf numFmtId="0" fontId="3" fillId="0" borderId="0" xfId="0" applyFont="1" applyProtection="1">
      <protection locked="0"/>
    </xf>
    <xf numFmtId="0" fontId="4" fillId="0" borderId="0" xfId="0" applyFont="1" applyProtection="1">
      <protection locked="0"/>
    </xf>
    <xf numFmtId="0" fontId="2" fillId="0" borderId="7" xfId="0" applyFont="1" applyBorder="1" applyAlignment="1" applyProtection="1">
      <alignment horizontal="center" vertical="top" wrapText="1"/>
      <protection locked="0"/>
    </xf>
    <xf numFmtId="0" fontId="2" fillId="0" borderId="0" xfId="0" applyFont="1" applyBorder="1" applyAlignment="1" applyProtection="1">
      <protection locked="0"/>
    </xf>
    <xf numFmtId="0" fontId="3" fillId="0" borderId="7" xfId="0" applyFont="1" applyBorder="1" applyAlignment="1" applyProtection="1">
      <alignment horizontal="center" vertical="top"/>
      <protection locked="0"/>
    </xf>
    <xf numFmtId="0" fontId="3" fillId="0" borderId="0" xfId="0" applyFont="1" applyBorder="1" applyProtection="1">
      <protection locked="0"/>
    </xf>
    <xf numFmtId="0" fontId="3" fillId="0" borderId="0" xfId="0" applyFont="1" applyFill="1" applyBorder="1" applyProtection="1">
      <protection locked="0"/>
    </xf>
    <xf numFmtId="0" fontId="4" fillId="0" borderId="0" xfId="0" applyFont="1" applyFill="1" applyProtection="1">
      <protection locked="0"/>
    </xf>
    <xf numFmtId="0" fontId="3" fillId="3" borderId="7" xfId="0" applyFont="1" applyFill="1" applyBorder="1" applyAlignment="1" applyProtection="1">
      <alignment horizontal="center"/>
      <protection locked="0"/>
    </xf>
    <xf numFmtId="165" fontId="3" fillId="0" borderId="7" xfId="0" applyNumberFormat="1" applyFont="1" applyBorder="1" applyProtection="1">
      <protection locked="0"/>
    </xf>
    <xf numFmtId="0" fontId="3" fillId="0" borderId="0" xfId="0" applyFont="1" applyFill="1" applyProtection="1">
      <protection locked="0"/>
    </xf>
    <xf numFmtId="0" fontId="3" fillId="0" borderId="0" xfId="0" applyFont="1" applyFill="1" applyAlignment="1" applyProtection="1">
      <alignment vertical="top"/>
      <protection locked="0"/>
    </xf>
    <xf numFmtId="0" fontId="3" fillId="0" borderId="0" xfId="0" applyFont="1" applyAlignment="1" applyProtection="1">
      <alignment vertical="top"/>
      <protection locked="0"/>
    </xf>
    <xf numFmtId="4" fontId="3" fillId="0" borderId="0" xfId="0" applyNumberFormat="1" applyFont="1" applyFill="1" applyAlignment="1" applyProtection="1">
      <alignment vertical="top"/>
      <protection locked="0"/>
    </xf>
    <xf numFmtId="0" fontId="8" fillId="0" borderId="0" xfId="0" applyFont="1" applyProtection="1">
      <protection locked="0"/>
    </xf>
    <xf numFmtId="0" fontId="3" fillId="0" borderId="0" xfId="0" applyFont="1" applyAlignment="1" applyProtection="1">
      <alignment wrapText="1"/>
      <protection locked="0"/>
    </xf>
    <xf numFmtId="0" fontId="7" fillId="0" borderId="0" xfId="0" applyFont="1" applyFill="1" applyAlignment="1" applyProtection="1">
      <alignment vertical="center" wrapText="1"/>
      <protection locked="0"/>
    </xf>
    <xf numFmtId="9" fontId="3" fillId="0" borderId="0" xfId="1" applyFont="1" applyAlignment="1" applyProtection="1">
      <alignment vertical="top"/>
      <protection locked="0"/>
    </xf>
    <xf numFmtId="0" fontId="3" fillId="0" borderId="0" xfId="0" applyFont="1" applyFill="1" applyAlignment="1" applyProtection="1">
      <alignment vertical="top" wrapText="1"/>
      <protection locked="0"/>
    </xf>
    <xf numFmtId="0" fontId="3" fillId="0" borderId="7" xfId="0" applyFont="1" applyBorder="1" applyAlignment="1" applyProtection="1">
      <alignment horizontal="left" vertical="top" wrapText="1"/>
      <protection locked="0"/>
    </xf>
    <xf numFmtId="0" fontId="10" fillId="0" borderId="0" xfId="0" applyFont="1" applyProtection="1">
      <protection locked="0"/>
    </xf>
    <xf numFmtId="0" fontId="4" fillId="0" borderId="0" xfId="0" applyFont="1" applyFill="1" applyAlignment="1" applyProtection="1">
      <alignment vertical="top"/>
      <protection locked="0"/>
    </xf>
    <xf numFmtId="0" fontId="8" fillId="0" borderId="0" xfId="0" applyFont="1" applyFill="1" applyAlignment="1" applyProtection="1">
      <alignment vertical="top"/>
      <protection locked="0"/>
    </xf>
    <xf numFmtId="164" fontId="3" fillId="3" borderId="7" xfId="0" applyNumberFormat="1"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center" vertical="center" wrapText="1"/>
      <protection locked="0"/>
    </xf>
    <xf numFmtId="164" fontId="3" fillId="0" borderId="0" xfId="0" applyNumberFormat="1" applyFont="1" applyProtection="1">
      <protection locked="0"/>
    </xf>
    <xf numFmtId="0" fontId="9" fillId="0" borderId="0" xfId="0" quotePrefix="1" applyFont="1" applyFill="1" applyAlignment="1" applyProtection="1">
      <alignment horizontal="center"/>
      <protection locked="0"/>
    </xf>
    <xf numFmtId="0" fontId="9" fillId="0" borderId="0" xfId="0" quotePrefix="1" applyFont="1" applyFill="1" applyAlignment="1" applyProtection="1">
      <alignment horizontal="center" vertical="top"/>
      <protection locked="0"/>
    </xf>
    <xf numFmtId="0" fontId="9" fillId="0" borderId="0" xfId="0" applyFont="1" applyBorder="1" applyAlignment="1" applyProtection="1">
      <protection locked="0"/>
    </xf>
    <xf numFmtId="0" fontId="3" fillId="0" borderId="7" xfId="0" applyFont="1" applyBorder="1" applyAlignment="1" applyProtection="1">
      <alignment horizontal="left" vertical="top" wrapText="1"/>
      <protection locked="0"/>
    </xf>
    <xf numFmtId="0" fontId="3" fillId="0" borderId="7" xfId="0" applyFont="1" applyFill="1" applyBorder="1" applyAlignment="1" applyProtection="1">
      <alignment horizontal="center" vertical="center" wrapText="1"/>
      <protection locked="0"/>
    </xf>
    <xf numFmtId="9" fontId="3" fillId="0" borderId="0" xfId="1" applyFont="1" applyFill="1" applyAlignment="1" applyProtection="1">
      <alignment vertical="top"/>
      <protection locked="0"/>
    </xf>
    <xf numFmtId="0" fontId="8" fillId="0" borderId="0" xfId="0" applyFont="1" applyAlignment="1" applyProtection="1">
      <alignment vertical="top"/>
      <protection locked="0"/>
    </xf>
    <xf numFmtId="9" fontId="3" fillId="0" borderId="11" xfId="1" applyFont="1" applyFill="1" applyBorder="1" applyAlignment="1" applyProtection="1">
      <alignment horizontal="center" vertical="top"/>
      <protection locked="0"/>
    </xf>
    <xf numFmtId="0" fontId="3" fillId="0" borderId="14" xfId="0" applyFont="1" applyFill="1" applyBorder="1" applyAlignment="1" applyProtection="1">
      <alignment horizontal="center" vertical="center" wrapText="1"/>
      <protection locked="0"/>
    </xf>
    <xf numFmtId="4" fontId="3" fillId="0" borderId="11" xfId="0" applyNumberFormat="1" applyFont="1" applyBorder="1" applyAlignment="1" applyProtection="1">
      <alignment horizontal="center" vertical="center"/>
      <protection locked="0"/>
    </xf>
    <xf numFmtId="4" fontId="3" fillId="0" borderId="10" xfId="0" applyNumberFormat="1" applyFont="1" applyBorder="1" applyAlignment="1" applyProtection="1">
      <alignment horizontal="center" vertical="center"/>
      <protection locked="0"/>
    </xf>
    <xf numFmtId="0" fontId="3" fillId="0" borderId="4" xfId="0" applyFont="1" applyFill="1" applyBorder="1" applyAlignment="1" applyProtection="1">
      <alignment horizontal="center" vertical="center" wrapText="1"/>
      <protection locked="0"/>
    </xf>
    <xf numFmtId="9" fontId="3" fillId="0" borderId="11" xfId="1" applyFont="1" applyBorder="1" applyAlignment="1" applyProtection="1">
      <alignment horizontal="center"/>
      <protection locked="0"/>
    </xf>
    <xf numFmtId="0" fontId="9" fillId="0" borderId="0" xfId="0" quotePrefix="1" applyFont="1" applyFill="1" applyAlignment="1" applyProtection="1">
      <alignment horizontal="center" vertical="center" wrapText="1"/>
      <protection locked="0"/>
    </xf>
    <xf numFmtId="4" fontId="3" fillId="3" borderId="11" xfId="0" applyNumberFormat="1" applyFont="1" applyFill="1" applyBorder="1" applyAlignment="1" applyProtection="1">
      <alignment vertical="top"/>
      <protection locked="0"/>
    </xf>
    <xf numFmtId="4" fontId="3" fillId="3" borderId="15" xfId="0" applyNumberFormat="1" applyFont="1" applyFill="1" applyBorder="1" applyAlignment="1" applyProtection="1">
      <alignment vertical="top"/>
      <protection locked="0"/>
    </xf>
    <xf numFmtId="4" fontId="3" fillId="3" borderId="14" xfId="0" applyNumberFormat="1" applyFont="1" applyFill="1" applyBorder="1" applyAlignment="1" applyProtection="1">
      <alignment vertical="top"/>
      <protection locked="0"/>
    </xf>
    <xf numFmtId="4" fontId="3" fillId="0" borderId="15" xfId="0" applyNumberFormat="1" applyFont="1" applyFill="1" applyBorder="1" applyAlignment="1" applyProtection="1">
      <alignment vertical="top"/>
      <protection locked="0"/>
    </xf>
    <xf numFmtId="0" fontId="11" fillId="0" borderId="0" xfId="0" applyFont="1"/>
    <xf numFmtId="4" fontId="11" fillId="0" borderId="15" xfId="0" applyNumberFormat="1" applyFont="1" applyBorder="1" applyAlignment="1">
      <alignment horizontal="right" wrapText="1"/>
    </xf>
    <xf numFmtId="0" fontId="15" fillId="0" borderId="0" xfId="0" applyFont="1"/>
    <xf numFmtId="4" fontId="15" fillId="0" borderId="0" xfId="0" applyNumberFormat="1" applyFont="1"/>
    <xf numFmtId="4" fontId="13" fillId="0" borderId="15" xfId="0" applyNumberFormat="1" applyFont="1" applyBorder="1" applyAlignment="1">
      <alignment horizontal="right" wrapText="1"/>
    </xf>
    <xf numFmtId="4" fontId="11" fillId="0" borderId="0" xfId="0" applyNumberFormat="1" applyFont="1"/>
    <xf numFmtId="4" fontId="2" fillId="0" borderId="15" xfId="0" applyNumberFormat="1" applyFont="1" applyBorder="1" applyAlignment="1">
      <alignment horizontal="right" wrapText="1"/>
    </xf>
    <xf numFmtId="4" fontId="2" fillId="0" borderId="13" xfId="0" applyNumberFormat="1" applyFont="1" applyBorder="1" applyAlignment="1">
      <alignment horizontal="right" wrapText="1"/>
    </xf>
    <xf numFmtId="164" fontId="2" fillId="4" borderId="1" xfId="0" applyNumberFormat="1" applyFont="1" applyFill="1" applyBorder="1" applyAlignment="1" applyProtection="1">
      <alignment horizontal="center" vertical="center" wrapText="1"/>
      <protection locked="0"/>
    </xf>
    <xf numFmtId="4" fontId="12" fillId="0" borderId="15" xfId="0" applyNumberFormat="1" applyFont="1" applyBorder="1" applyAlignment="1">
      <alignment horizontal="right" wrapText="1"/>
    </xf>
    <xf numFmtId="0" fontId="15" fillId="4" borderId="3" xfId="0" applyFont="1" applyFill="1" applyBorder="1" applyAlignment="1">
      <alignment horizontal="left" wrapText="1"/>
    </xf>
    <xf numFmtId="4" fontId="15" fillId="4" borderId="1" xfId="0" applyNumberFormat="1" applyFont="1" applyFill="1" applyBorder="1" applyAlignment="1">
      <alignment horizontal="right"/>
    </xf>
    <xf numFmtId="4" fontId="11" fillId="0" borderId="0" xfId="0" applyNumberFormat="1" applyFont="1" applyBorder="1" applyAlignment="1">
      <alignment horizontal="right" wrapText="1"/>
    </xf>
    <xf numFmtId="0" fontId="11" fillId="0" borderId="0" xfId="0" applyFont="1" applyBorder="1"/>
    <xf numFmtId="4" fontId="14" fillId="0" borderId="0" xfId="0" applyNumberFormat="1" applyFont="1" applyBorder="1" applyAlignment="1">
      <alignment horizontal="right" wrapText="1"/>
    </xf>
    <xf numFmtId="4" fontId="13" fillId="0" borderId="0" xfId="0" applyNumberFormat="1" applyFont="1" applyBorder="1" applyAlignment="1">
      <alignment horizontal="right" wrapText="1"/>
    </xf>
    <xf numFmtId="4" fontId="14" fillId="0" borderId="0" xfId="0" applyNumberFormat="1" applyFont="1" applyBorder="1" applyAlignment="1">
      <alignment horizontal="right"/>
    </xf>
    <xf numFmtId="4" fontId="12" fillId="0" borderId="0" xfId="0" applyNumberFormat="1" applyFont="1" applyBorder="1" applyAlignment="1">
      <alignment horizontal="right" wrapText="1"/>
    </xf>
    <xf numFmtId="4" fontId="15" fillId="0" borderId="0" xfId="0" applyNumberFormat="1" applyFont="1" applyBorder="1"/>
    <xf numFmtId="4" fontId="11" fillId="0" borderId="0" xfId="0" applyNumberFormat="1" applyFont="1" applyBorder="1"/>
    <xf numFmtId="4" fontId="2" fillId="0" borderId="0" xfId="0" applyNumberFormat="1" applyFont="1" applyBorder="1" applyAlignment="1">
      <alignment horizontal="right" wrapText="1"/>
    </xf>
    <xf numFmtId="0" fontId="3" fillId="0" borderId="0" xfId="0" applyFont="1" applyFill="1" applyBorder="1" applyAlignment="1" applyProtection="1">
      <protection locked="0"/>
    </xf>
    <xf numFmtId="0" fontId="15" fillId="0" borderId="0" xfId="0" applyFont="1" applyFill="1" applyBorder="1" applyAlignment="1">
      <alignment horizontal="right" vertical="top"/>
    </xf>
    <xf numFmtId="0" fontId="11" fillId="0" borderId="0" xfId="0" applyFont="1" applyFill="1"/>
    <xf numFmtId="0" fontId="15" fillId="0" borderId="0" xfId="0" applyFont="1" applyFill="1" applyBorder="1" applyAlignment="1">
      <alignment horizontal="right"/>
    </xf>
    <xf numFmtId="4" fontId="3" fillId="3" borderId="13" xfId="0" applyNumberFormat="1" applyFont="1" applyFill="1" applyBorder="1" applyAlignment="1" applyProtection="1">
      <alignment vertical="top"/>
      <protection locked="0"/>
    </xf>
    <xf numFmtId="166" fontId="12" fillId="0" borderId="11" xfId="0" applyNumberFormat="1" applyFont="1" applyBorder="1" applyAlignment="1">
      <alignment horizontal="right"/>
    </xf>
    <xf numFmtId="166" fontId="13" fillId="0" borderId="15" xfId="0" applyNumberFormat="1" applyFont="1" applyBorder="1" applyAlignment="1">
      <alignment horizontal="right"/>
    </xf>
    <xf numFmtId="4" fontId="13" fillId="0" borderId="15" xfId="0" applyNumberFormat="1" applyFont="1" applyBorder="1" applyAlignment="1">
      <alignment horizontal="right"/>
    </xf>
    <xf numFmtId="4" fontId="15" fillId="4" borderId="15" xfId="0" applyNumberFormat="1" applyFont="1" applyFill="1" applyBorder="1" applyAlignment="1">
      <alignment horizontal="right"/>
    </xf>
    <xf numFmtId="4" fontId="15" fillId="4" borderId="15" xfId="0" applyNumberFormat="1" applyFont="1" applyFill="1" applyBorder="1" applyAlignment="1">
      <alignment horizontal="right" wrapText="1"/>
    </xf>
    <xf numFmtId="4" fontId="15" fillId="0" borderId="15" xfId="0" applyNumberFormat="1" applyFont="1" applyFill="1" applyBorder="1" applyAlignment="1">
      <alignment horizontal="right" wrapText="1"/>
    </xf>
    <xf numFmtId="4" fontId="15" fillId="4" borderId="14" xfId="0" applyNumberFormat="1" applyFont="1" applyFill="1" applyBorder="1" applyAlignment="1">
      <alignment horizontal="right"/>
    </xf>
    <xf numFmtId="0" fontId="12" fillId="0" borderId="9" xfId="0" applyFont="1" applyBorder="1" applyAlignment="1"/>
    <xf numFmtId="4" fontId="12" fillId="0" borderId="9" xfId="0" applyNumberFormat="1" applyFont="1" applyBorder="1" applyAlignment="1">
      <alignment horizontal="right" wrapText="1"/>
    </xf>
    <xf numFmtId="0" fontId="11" fillId="0" borderId="12" xfId="0" applyFont="1" applyBorder="1" applyAlignment="1"/>
    <xf numFmtId="0" fontId="14" fillId="0" borderId="12" xfId="0" applyFont="1" applyBorder="1" applyAlignment="1"/>
    <xf numFmtId="0" fontId="13" fillId="0" borderId="12" xfId="0" applyFont="1" applyBorder="1" applyAlignment="1"/>
    <xf numFmtId="0" fontId="14" fillId="0" borderId="12" xfId="0" applyFont="1" applyBorder="1" applyAlignment="1">
      <alignment horizontal="left"/>
    </xf>
    <xf numFmtId="0" fontId="15" fillId="0" borderId="12" xfId="0" applyFont="1" applyFill="1" applyBorder="1" applyAlignment="1">
      <alignment horizontal="right" vertical="top"/>
    </xf>
    <xf numFmtId="0" fontId="12" fillId="0" borderId="12" xfId="0" applyFont="1" applyBorder="1" applyAlignment="1"/>
    <xf numFmtId="49" fontId="14" fillId="0" borderId="12" xfId="0" applyNumberFormat="1" applyFont="1" applyBorder="1" applyAlignment="1">
      <alignment horizontal="left"/>
    </xf>
    <xf numFmtId="49" fontId="13" fillId="0" borderId="12" xfId="0" applyNumberFormat="1" applyFont="1" applyBorder="1" applyAlignment="1">
      <alignment horizontal="left"/>
    </xf>
    <xf numFmtId="0" fontId="15" fillId="0" borderId="12" xfId="0" applyFont="1" applyFill="1" applyBorder="1" applyAlignment="1">
      <alignment horizontal="right"/>
    </xf>
    <xf numFmtId="0" fontId="2" fillId="0" borderId="12" xfId="0" applyFont="1" applyBorder="1" applyAlignment="1">
      <alignment horizontal="left"/>
    </xf>
    <xf numFmtId="0" fontId="3" fillId="0" borderId="12" xfId="0" applyFont="1" applyBorder="1" applyAlignment="1">
      <alignment horizontal="left"/>
    </xf>
    <xf numFmtId="49" fontId="3" fillId="0" borderId="12" xfId="0" applyNumberFormat="1" applyFont="1" applyBorder="1" applyAlignment="1"/>
    <xf numFmtId="0" fontId="11" fillId="0" borderId="10" xfId="0" applyFont="1" applyBorder="1"/>
    <xf numFmtId="0" fontId="11" fillId="0" borderId="13" xfId="0" applyFont="1" applyBorder="1"/>
    <xf numFmtId="4" fontId="11" fillId="0" borderId="13" xfId="0" applyNumberFormat="1" applyFont="1" applyBorder="1"/>
    <xf numFmtId="4" fontId="13" fillId="0" borderId="13" xfId="0" applyNumberFormat="1" applyFont="1" applyBorder="1" applyAlignment="1">
      <alignment horizontal="right"/>
    </xf>
    <xf numFmtId="4" fontId="15" fillId="4" borderId="13" xfId="0" applyNumberFormat="1" applyFont="1" applyFill="1" applyBorder="1" applyAlignment="1">
      <alignment horizontal="right"/>
    </xf>
    <xf numFmtId="4" fontId="13" fillId="0" borderId="13" xfId="0" applyNumberFormat="1" applyFont="1" applyBorder="1" applyAlignment="1">
      <alignment horizontal="right" wrapText="1"/>
    </xf>
    <xf numFmtId="4" fontId="15" fillId="4" borderId="13" xfId="0" applyNumberFormat="1" applyFont="1" applyFill="1" applyBorder="1" applyAlignment="1">
      <alignment horizontal="right" wrapText="1"/>
    </xf>
    <xf numFmtId="4" fontId="15" fillId="0" borderId="13" xfId="0" applyNumberFormat="1" applyFont="1" applyFill="1" applyBorder="1" applyAlignment="1">
      <alignment horizontal="right" wrapText="1"/>
    </xf>
    <xf numFmtId="4" fontId="11" fillId="0" borderId="13" xfId="0" applyNumberFormat="1" applyFont="1" applyFill="1" applyBorder="1"/>
    <xf numFmtId="4" fontId="15" fillId="4" borderId="4" xfId="0" applyNumberFormat="1" applyFont="1" applyFill="1" applyBorder="1" applyAlignment="1">
      <alignment horizontal="right"/>
    </xf>
    <xf numFmtId="0" fontId="7" fillId="0" borderId="0" xfId="0" applyFont="1" applyFill="1" applyAlignment="1" applyProtection="1">
      <alignment vertical="center"/>
      <protection locked="0"/>
    </xf>
    <xf numFmtId="0" fontId="3" fillId="0" borderId="0" xfId="0" applyFont="1" applyFill="1" applyBorder="1" applyAlignment="1" applyProtection="1">
      <alignment vertical="top"/>
      <protection locked="0"/>
    </xf>
    <xf numFmtId="0" fontId="3" fillId="0" borderId="0" xfId="0" applyFont="1"/>
    <xf numFmtId="0" fontId="17" fillId="0" borderId="0" xfId="2"/>
    <xf numFmtId="0" fontId="11" fillId="0" borderId="0" xfId="0" applyFont="1" applyAlignment="1">
      <alignment vertical="top"/>
    </xf>
    <xf numFmtId="0" fontId="2" fillId="0" borderId="7" xfId="0" applyFont="1" applyBorder="1" applyAlignment="1" applyProtection="1">
      <alignment horizontal="center" vertical="center" wrapText="1"/>
      <protection locked="0"/>
    </xf>
    <xf numFmtId="0" fontId="3" fillId="0" borderId="0" xfId="0" applyFont="1" applyAlignment="1">
      <alignment horizontal="right"/>
    </xf>
    <xf numFmtId="0" fontId="3" fillId="0" borderId="0" xfId="0" applyFont="1" applyBorder="1"/>
    <xf numFmtId="0" fontId="3" fillId="0" borderId="0" xfId="0" applyFont="1" applyFill="1" applyBorder="1" applyAlignment="1">
      <alignment vertical="top"/>
    </xf>
    <xf numFmtId="0" fontId="3" fillId="0" borderId="0" xfId="0" applyFont="1" applyBorder="1" applyAlignment="1" applyProtection="1">
      <alignment horizontal="center" vertical="top"/>
      <protection locked="0"/>
    </xf>
    <xf numFmtId="0" fontId="2" fillId="0" borderId="0" xfId="0" applyFont="1" applyFill="1" applyBorder="1" applyAlignment="1" applyProtection="1">
      <alignment horizontal="left" vertical="top"/>
      <protection locked="0"/>
    </xf>
    <xf numFmtId="0" fontId="3" fillId="0" borderId="0" xfId="0" applyFont="1" applyFill="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8" fillId="0" borderId="0" xfId="0" applyFont="1" applyFill="1" applyProtection="1">
      <protection locked="0"/>
    </xf>
    <xf numFmtId="4" fontId="3" fillId="0" borderId="7" xfId="0" applyNumberFormat="1" applyFont="1" applyFill="1" applyBorder="1" applyAlignment="1" applyProtection="1">
      <alignment vertical="top"/>
      <protection locked="0"/>
    </xf>
    <xf numFmtId="4" fontId="3" fillId="3" borderId="7" xfId="0" applyNumberFormat="1" applyFont="1" applyFill="1" applyBorder="1" applyAlignment="1" applyProtection="1">
      <alignment vertical="top"/>
      <protection locked="0"/>
    </xf>
    <xf numFmtId="4" fontId="9" fillId="0" borderId="7" xfId="0" applyNumberFormat="1" applyFont="1" applyFill="1" applyBorder="1" applyAlignment="1" applyProtection="1">
      <alignment vertical="top"/>
      <protection locked="0"/>
    </xf>
    <xf numFmtId="4" fontId="2" fillId="0" borderId="7" xfId="0" applyNumberFormat="1" applyFont="1" applyFill="1" applyBorder="1" applyAlignment="1" applyProtection="1">
      <alignment vertical="top"/>
      <protection locked="0"/>
    </xf>
    <xf numFmtId="0" fontId="3" fillId="0" borderId="0" xfId="0" quotePrefix="1" applyFont="1" applyFill="1" applyProtection="1">
      <protection locked="0"/>
    </xf>
    <xf numFmtId="0" fontId="9" fillId="0" borderId="0" xfId="0" applyFont="1" applyFill="1" applyAlignment="1" applyProtection="1">
      <alignment vertical="top"/>
      <protection locked="0"/>
    </xf>
    <xf numFmtId="0" fontId="9"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protection locked="0"/>
    </xf>
    <xf numFmtId="4" fontId="9" fillId="0" borderId="1" xfId="0" applyNumberFormat="1" applyFont="1" applyFill="1" applyBorder="1" applyAlignment="1" applyProtection="1">
      <alignment vertical="top"/>
      <protection locked="0"/>
    </xf>
    <xf numFmtId="0" fontId="3" fillId="0" borderId="0" xfId="0" quotePrefix="1" applyFont="1" applyFill="1" applyBorder="1" applyAlignment="1" applyProtection="1">
      <alignment horizontal="left" vertical="top" wrapText="1"/>
      <protection locked="0"/>
    </xf>
    <xf numFmtId="4" fontId="3" fillId="0" borderId="0" xfId="0" applyNumberFormat="1" applyFont="1" applyFill="1" applyBorder="1" applyAlignment="1" applyProtection="1">
      <alignment vertical="top"/>
      <protection locked="0"/>
    </xf>
    <xf numFmtId="0" fontId="9" fillId="0" borderId="3" xfId="0" applyFont="1" applyFill="1" applyBorder="1" applyAlignment="1" applyProtection="1">
      <alignment horizontal="left"/>
      <protection locked="0"/>
    </xf>
    <xf numFmtId="0" fontId="3" fillId="0" borderId="1" xfId="0" applyFont="1" applyFill="1" applyBorder="1" applyProtection="1">
      <protection locked="0"/>
    </xf>
    <xf numFmtId="0" fontId="2" fillId="0" borderId="3" xfId="0" applyFont="1" applyFill="1" applyBorder="1" applyProtection="1">
      <protection locked="0"/>
    </xf>
    <xf numFmtId="0" fontId="9" fillId="0" borderId="0" xfId="0" applyFont="1" applyFill="1" applyBorder="1" applyAlignment="1" applyProtection="1">
      <alignment vertical="center" wrapText="1"/>
      <protection locked="0"/>
    </xf>
    <xf numFmtId="4" fontId="2" fillId="0" borderId="7" xfId="0" applyNumberFormat="1" applyFont="1" applyFill="1" applyBorder="1" applyAlignment="1" applyProtection="1">
      <alignment horizontal="center" vertical="top"/>
      <protection locked="0"/>
    </xf>
    <xf numFmtId="0" fontId="3" fillId="0" borderId="0" xfId="0" applyFont="1" applyFill="1" applyAlignment="1" applyProtection="1">
      <alignment wrapText="1"/>
      <protection locked="0"/>
    </xf>
    <xf numFmtId="0" fontId="3" fillId="0" borderId="0"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0" xfId="0" applyFont="1" applyAlignment="1" applyProtection="1">
      <alignment vertical="top" wrapText="1"/>
      <protection locked="0"/>
    </xf>
    <xf numFmtId="0" fontId="9" fillId="0" borderId="0" xfId="0" applyFont="1"/>
    <xf numFmtId="0" fontId="3" fillId="0" borderId="7" xfId="0" applyFont="1" applyBorder="1" applyAlignment="1" applyProtection="1">
      <alignment horizontal="left" vertical="top" wrapText="1"/>
      <protection locked="0"/>
    </xf>
    <xf numFmtId="0" fontId="3" fillId="0" borderId="0" xfId="0" applyFont="1" applyAlignment="1"/>
    <xf numFmtId="0" fontId="3" fillId="0" borderId="3" xfId="0" applyFont="1" applyBorder="1"/>
    <xf numFmtId="0" fontId="3" fillId="0" borderId="0" xfId="0" applyFont="1" applyBorder="1" applyAlignment="1" applyProtection="1">
      <alignment vertical="top" wrapText="1"/>
      <protection locked="0"/>
    </xf>
    <xf numFmtId="0" fontId="4" fillId="0" borderId="0" xfId="0" applyFont="1" applyAlignment="1"/>
    <xf numFmtId="0" fontId="3" fillId="0" borderId="0" xfId="0" applyFont="1" applyFill="1" applyBorder="1" applyAlignment="1" applyProtection="1">
      <alignment vertical="top" wrapText="1"/>
      <protection locked="0"/>
    </xf>
    <xf numFmtId="0" fontId="3" fillId="0" borderId="0" xfId="0" applyFont="1" applyAlignment="1">
      <alignment vertical="top"/>
    </xf>
    <xf numFmtId="0" fontId="3" fillId="0" borderId="0" xfId="0" applyFont="1" applyAlignment="1">
      <alignment horizontal="right" vertical="top"/>
    </xf>
    <xf numFmtId="0" fontId="3" fillId="0" borderId="0" xfId="0" applyFont="1" applyFill="1"/>
    <xf numFmtId="0" fontId="7" fillId="0" borderId="0" xfId="0" applyFont="1" applyFill="1" applyAlignment="1" applyProtection="1">
      <alignment vertical="top" wrapText="1"/>
      <protection locked="0"/>
    </xf>
    <xf numFmtId="0" fontId="3" fillId="0" borderId="0" xfId="0" applyFont="1" applyAlignment="1">
      <alignment horizontal="left" vertical="top" wrapText="1"/>
    </xf>
    <xf numFmtId="0" fontId="2" fillId="4" borderId="3" xfId="0" applyFont="1" applyFill="1" applyBorder="1" applyAlignment="1">
      <alignment horizontal="center" vertical="top"/>
    </xf>
    <xf numFmtId="0" fontId="3" fillId="0" borderId="14" xfId="0" applyFont="1" applyFill="1" applyBorder="1" applyAlignment="1" applyProtection="1">
      <alignment horizontal="center" vertical="center" wrapText="1"/>
      <protection locked="0"/>
    </xf>
    <xf numFmtId="0" fontId="3" fillId="0" borderId="0" xfId="0" applyFont="1" applyAlignment="1">
      <alignment vertical="top" wrapText="1"/>
    </xf>
    <xf numFmtId="0" fontId="3" fillId="0" borderId="0" xfId="0" applyFont="1" applyBorder="1" applyAlignment="1">
      <alignment vertical="top"/>
    </xf>
    <xf numFmtId="0" fontId="3" fillId="0" borderId="0" xfId="0" applyFont="1" applyBorder="1" applyAlignment="1">
      <alignment vertical="top" wrapText="1"/>
    </xf>
    <xf numFmtId="0" fontId="2" fillId="0" borderId="0" xfId="0" applyFont="1" applyFill="1" applyBorder="1" applyAlignment="1">
      <alignment vertical="top"/>
    </xf>
    <xf numFmtId="0" fontId="2" fillId="4" borderId="7" xfId="0" applyFont="1" applyFill="1" applyBorder="1" applyAlignment="1">
      <alignment horizontal="center" vertical="top"/>
    </xf>
    <xf numFmtId="0" fontId="10" fillId="0" borderId="0" xfId="0" applyFont="1" applyFill="1" applyProtection="1">
      <protection locked="0"/>
    </xf>
    <xf numFmtId="0" fontId="24" fillId="0" borderId="0" xfId="0" applyFont="1" applyFill="1"/>
    <xf numFmtId="0" fontId="25" fillId="0" borderId="0" xfId="0" applyFont="1" applyFill="1"/>
    <xf numFmtId="0" fontId="9" fillId="0" borderId="5" xfId="0" applyFont="1" applyBorder="1" applyAlignment="1">
      <alignment vertical="top" wrapText="1"/>
    </xf>
    <xf numFmtId="0" fontId="9" fillId="0" borderId="7" xfId="0" applyFont="1" applyBorder="1" applyAlignment="1">
      <alignment vertical="top" wrapText="1"/>
    </xf>
    <xf numFmtId="0" fontId="9" fillId="0" borderId="3" xfId="0" applyFont="1" applyBorder="1" applyAlignment="1">
      <alignment vertical="top" wrapText="1"/>
    </xf>
    <xf numFmtId="0" fontId="7" fillId="2" borderId="0" xfId="0" applyFont="1" applyFill="1" applyAlignment="1" applyProtection="1">
      <alignment vertical="center"/>
      <protection locked="0"/>
    </xf>
    <xf numFmtId="0" fontId="7" fillId="0" borderId="0" xfId="0" applyFont="1" applyFill="1" applyAlignment="1" applyProtection="1">
      <alignment horizontal="center"/>
      <protection locked="0"/>
    </xf>
    <xf numFmtId="0" fontId="9" fillId="0" borderId="0" xfId="0" quotePrefix="1" applyFont="1" applyFill="1" applyAlignment="1" applyProtection="1">
      <alignment horizontal="center" vertical="center"/>
      <protection locked="0"/>
    </xf>
    <xf numFmtId="4" fontId="3" fillId="0" borderId="0" xfId="0" applyNumberFormat="1" applyFont="1" applyFill="1" applyAlignment="1" applyProtection="1">
      <alignment horizontal="center" vertical="center"/>
      <protection locked="0"/>
    </xf>
    <xf numFmtId="4" fontId="2" fillId="0" borderId="14" xfId="0" applyNumberFormat="1" applyFont="1" applyFill="1" applyBorder="1" applyAlignment="1" applyProtection="1">
      <alignment vertical="top"/>
      <protection locked="0"/>
    </xf>
    <xf numFmtId="0" fontId="3" fillId="3" borderId="11" xfId="0" applyFont="1" applyFill="1" applyBorder="1" applyAlignment="1" applyProtection="1">
      <alignment vertical="top"/>
      <protection locked="0"/>
    </xf>
    <xf numFmtId="4" fontId="3" fillId="0" borderId="7" xfId="0" applyNumberFormat="1" applyFont="1" applyFill="1" applyBorder="1" applyAlignment="1" applyProtection="1">
      <alignment horizontal="center" vertical="top"/>
      <protection locked="0"/>
    </xf>
    <xf numFmtId="0" fontId="27" fillId="4" borderId="3" xfId="0" applyFont="1" applyFill="1" applyBorder="1" applyAlignment="1" applyProtection="1">
      <alignment vertical="center"/>
      <protection locked="0"/>
    </xf>
    <xf numFmtId="0" fontId="27" fillId="4" borderId="2" xfId="0" applyFont="1" applyFill="1" applyBorder="1" applyAlignment="1" applyProtection="1">
      <alignment vertical="center"/>
      <protection locked="0"/>
    </xf>
    <xf numFmtId="0" fontId="27" fillId="4" borderId="1" xfId="0" applyFont="1" applyFill="1" applyBorder="1" applyAlignment="1" applyProtection="1">
      <alignment vertical="center"/>
      <protection locked="0"/>
    </xf>
    <xf numFmtId="0" fontId="3" fillId="0" borderId="3" xfId="0" applyFont="1" applyFill="1" applyBorder="1" applyProtection="1">
      <protection locked="0"/>
    </xf>
    <xf numFmtId="164" fontId="3" fillId="0" borderId="3" xfId="0" applyNumberFormat="1" applyFont="1" applyFill="1" applyBorder="1" applyAlignment="1" applyProtection="1">
      <alignment horizontal="left"/>
      <protection locked="0"/>
    </xf>
    <xf numFmtId="0" fontId="3" fillId="0" borderId="14" xfId="0" applyFont="1" applyBorder="1" applyProtection="1">
      <protection locked="0"/>
    </xf>
    <xf numFmtId="0" fontId="28" fillId="4" borderId="7" xfId="0" applyFont="1" applyFill="1" applyBorder="1" applyAlignment="1" applyProtection="1">
      <alignment horizontal="center" vertical="center"/>
      <protection locked="0"/>
    </xf>
    <xf numFmtId="0" fontId="3" fillId="0" borderId="2" xfId="0" applyFont="1" applyBorder="1" applyProtection="1">
      <protection locked="0"/>
    </xf>
    <xf numFmtId="0" fontId="3" fillId="0" borderId="1" xfId="0" applyFont="1" applyBorder="1" applyProtection="1">
      <protection locked="0"/>
    </xf>
    <xf numFmtId="0" fontId="27" fillId="0" borderId="0" xfId="0" applyFont="1" applyFill="1" applyBorder="1" applyAlignment="1" applyProtection="1">
      <alignment vertical="center"/>
      <protection locked="0"/>
    </xf>
    <xf numFmtId="0" fontId="3" fillId="0" borderId="0" xfId="0" applyFont="1" applyFill="1" applyBorder="1"/>
    <xf numFmtId="0" fontId="3" fillId="0" borderId="7" xfId="0" applyFont="1" applyBorder="1" applyAlignment="1" applyProtection="1">
      <alignment horizontal="right"/>
      <protection locked="0"/>
    </xf>
    <xf numFmtId="0" fontId="2" fillId="0" borderId="0" xfId="0" applyFont="1"/>
    <xf numFmtId="0" fontId="3" fillId="0" borderId="0"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3" fillId="0" borderId="7" xfId="0" applyFont="1" applyBorder="1" applyAlignment="1" applyProtection="1">
      <alignment horizontal="left"/>
      <protection locked="0"/>
    </xf>
    <xf numFmtId="164" fontId="3" fillId="0" borderId="7" xfId="0" applyNumberFormat="1" applyFont="1" applyBorder="1" applyAlignment="1" applyProtection="1">
      <alignment horizontal="left"/>
      <protection locked="0"/>
    </xf>
    <xf numFmtId="0" fontId="7" fillId="0" borderId="0" xfId="0" applyFont="1" applyFill="1" applyAlignment="1" applyProtection="1">
      <alignment vertical="top"/>
      <protection locked="0"/>
    </xf>
    <xf numFmtId="0" fontId="3" fillId="0" borderId="0" xfId="0" applyFont="1" applyAlignment="1">
      <alignment horizontal="left"/>
    </xf>
    <xf numFmtId="164" fontId="9" fillId="0" borderId="7" xfId="0" applyNumberFormat="1" applyFont="1" applyBorder="1" applyAlignment="1">
      <alignment horizontal="left"/>
    </xf>
    <xf numFmtId="0" fontId="27" fillId="4" borderId="2" xfId="0" applyFont="1" applyFill="1" applyBorder="1" applyAlignment="1" applyProtection="1">
      <alignment vertical="center"/>
      <protection locked="0"/>
    </xf>
    <xf numFmtId="0" fontId="29" fillId="0" borderId="0" xfId="0" applyFont="1" applyProtection="1">
      <protection locked="0"/>
    </xf>
    <xf numFmtId="49" fontId="6" fillId="0" borderId="12" xfId="0" applyNumberFormat="1" applyFont="1" applyBorder="1" applyAlignment="1">
      <alignment horizontal="left"/>
    </xf>
    <xf numFmtId="4" fontId="6" fillId="0" borderId="0" xfId="0" applyNumberFormat="1" applyFont="1" applyBorder="1" applyAlignment="1">
      <alignment horizontal="right"/>
    </xf>
    <xf numFmtId="4" fontId="6" fillId="0" borderId="15" xfId="0" applyNumberFormat="1" applyFont="1" applyBorder="1" applyAlignment="1">
      <alignment horizontal="right"/>
    </xf>
    <xf numFmtId="4" fontId="6" fillId="0" borderId="13" xfId="0" applyNumberFormat="1" applyFont="1" applyBorder="1" applyAlignment="1">
      <alignment horizontal="right"/>
    </xf>
    <xf numFmtId="49" fontId="13" fillId="0" borderId="12" xfId="0" quotePrefix="1" applyNumberFormat="1" applyFont="1" applyBorder="1" applyAlignment="1">
      <alignment horizontal="left"/>
    </xf>
    <xf numFmtId="0" fontId="27" fillId="4" borderId="2" xfId="0" applyFont="1" applyFill="1" applyBorder="1" applyAlignment="1" applyProtection="1">
      <alignment vertical="center"/>
      <protection locked="0"/>
    </xf>
    <xf numFmtId="164" fontId="2" fillId="4" borderId="7" xfId="0" applyNumberFormat="1" applyFont="1" applyFill="1" applyBorder="1" applyAlignment="1" applyProtection="1">
      <alignment horizontal="center" vertical="center" wrapText="1"/>
      <protection locked="0"/>
    </xf>
    <xf numFmtId="0" fontId="11" fillId="0" borderId="15" xfId="0" applyFont="1" applyBorder="1" applyAlignment="1">
      <alignment wrapText="1"/>
    </xf>
    <xf numFmtId="4" fontId="3" fillId="0" borderId="15" xfId="0" applyNumberFormat="1" applyFont="1" applyFill="1" applyBorder="1" applyAlignment="1" applyProtection="1">
      <alignment vertical="top" wrapText="1"/>
      <protection locked="0"/>
    </xf>
    <xf numFmtId="4" fontId="11" fillId="0" borderId="15" xfId="0" applyNumberFormat="1" applyFont="1" applyBorder="1" applyAlignment="1">
      <alignment wrapText="1"/>
    </xf>
    <xf numFmtId="4" fontId="3" fillId="3" borderId="15" xfId="0" applyNumberFormat="1" applyFont="1" applyFill="1" applyBorder="1" applyAlignment="1" applyProtection="1">
      <alignment vertical="top" wrapText="1"/>
      <protection locked="0"/>
    </xf>
    <xf numFmtId="4" fontId="11" fillId="0" borderId="15" xfId="0" applyNumberFormat="1" applyFont="1" applyFill="1" applyBorder="1" applyAlignment="1">
      <alignment wrapText="1"/>
    </xf>
    <xf numFmtId="4" fontId="6" fillId="0" borderId="15" xfId="0" applyNumberFormat="1" applyFont="1" applyBorder="1" applyAlignment="1">
      <alignment horizontal="right" wrapText="1"/>
    </xf>
    <xf numFmtId="4" fontId="15" fillId="4" borderId="14" xfId="0" applyNumberFormat="1" applyFont="1" applyFill="1" applyBorder="1" applyAlignment="1">
      <alignment horizontal="right" wrapText="1"/>
    </xf>
    <xf numFmtId="0" fontId="7" fillId="2" borderId="0" xfId="0" applyFont="1" applyFill="1" applyAlignment="1">
      <alignment vertical="top" wrapText="1"/>
    </xf>
    <xf numFmtId="0" fontId="7" fillId="0" borderId="0" xfId="0" applyFont="1" applyFill="1" applyAlignment="1">
      <alignment vertical="top" wrapText="1"/>
    </xf>
    <xf numFmtId="0" fontId="38" fillId="0" borderId="0" xfId="2" applyFont="1"/>
    <xf numFmtId="4" fontId="3" fillId="0" borderId="14" xfId="0" applyNumberFormat="1" applyFont="1" applyFill="1" applyBorder="1" applyAlignment="1" applyProtection="1">
      <alignment vertical="top"/>
      <protection locked="0"/>
    </xf>
    <xf numFmtId="0" fontId="39" fillId="0" borderId="0" xfId="2" applyFont="1" applyProtection="1">
      <protection locked="0"/>
    </xf>
    <xf numFmtId="0" fontId="40" fillId="0" borderId="0" xfId="0" applyFont="1" applyFill="1" applyProtection="1">
      <protection locked="0"/>
    </xf>
    <xf numFmtId="164" fontId="3" fillId="0" borderId="0" xfId="0" applyNumberFormat="1" applyFont="1" applyFill="1" applyProtection="1">
      <protection locked="0"/>
    </xf>
    <xf numFmtId="0" fontId="7" fillId="2" borderId="0" xfId="0" applyFont="1" applyFill="1" applyAlignment="1" applyProtection="1">
      <alignment horizontal="left" vertical="center" wrapText="1"/>
      <protection locked="0"/>
    </xf>
    <xf numFmtId="0" fontId="3" fillId="0" borderId="0" xfId="0" applyFont="1" applyFill="1" applyAlignment="1" applyProtection="1">
      <alignment horizontal="left" vertical="top" wrapText="1"/>
      <protection locked="0"/>
    </xf>
    <xf numFmtId="0" fontId="27" fillId="4" borderId="3" xfId="0" applyFont="1" applyFill="1" applyBorder="1" applyAlignment="1" applyProtection="1">
      <alignment vertical="center"/>
      <protection locked="0"/>
    </xf>
    <xf numFmtId="0" fontId="27" fillId="4" borderId="2" xfId="0" applyFont="1" applyFill="1" applyBorder="1" applyAlignment="1" applyProtection="1">
      <alignment vertical="center"/>
      <protection locked="0"/>
    </xf>
    <xf numFmtId="0" fontId="27" fillId="4" borderId="1" xfId="0" applyFont="1" applyFill="1" applyBorder="1" applyAlignment="1" applyProtection="1">
      <alignment vertical="center"/>
      <protection locked="0"/>
    </xf>
    <xf numFmtId="0" fontId="3" fillId="0" borderId="0" xfId="0" applyFont="1" applyAlignment="1" applyProtection="1">
      <alignment horizontal="left" vertical="top" wrapText="1"/>
      <protection locked="0"/>
    </xf>
    <xf numFmtId="0" fontId="7" fillId="2" borderId="0" xfId="0" applyFont="1" applyFill="1" applyAlignment="1" applyProtection="1">
      <alignment horizontal="left" vertical="center"/>
      <protection locked="0"/>
    </xf>
    <xf numFmtId="0" fontId="9" fillId="0" borderId="9"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4" xfId="0" applyFont="1" applyFill="1" applyBorder="1" applyAlignment="1">
      <alignment horizontal="left" vertical="top" wrapText="1"/>
    </xf>
    <xf numFmtId="0" fontId="7" fillId="2" borderId="0" xfId="0" applyFont="1" applyFill="1" applyAlignment="1" applyProtection="1">
      <alignment horizontal="left" vertical="top" wrapText="1"/>
      <protection locked="0"/>
    </xf>
    <xf numFmtId="0" fontId="30" fillId="0" borderId="0" xfId="0" applyFont="1" applyFill="1" applyAlignment="1">
      <alignment horizontal="left" vertical="top" wrapText="1"/>
    </xf>
    <xf numFmtId="0" fontId="32" fillId="2" borderId="0" xfId="0" applyFont="1" applyFill="1" applyAlignment="1" applyProtection="1">
      <alignment horizontal="left" vertical="top" wrapText="1"/>
      <protection locked="0"/>
    </xf>
    <xf numFmtId="0" fontId="33" fillId="2" borderId="0" xfId="0" applyFont="1" applyFill="1" applyAlignment="1">
      <alignment horizontal="left" vertical="top"/>
    </xf>
    <xf numFmtId="0" fontId="7" fillId="2" borderId="0" xfId="0" applyFont="1" applyFill="1" applyAlignment="1">
      <alignment horizontal="left" vertical="top"/>
    </xf>
    <xf numFmtId="0" fontId="33" fillId="2" borderId="0" xfId="0" applyFont="1" applyFill="1" applyAlignment="1">
      <alignment horizontal="left" vertical="top" wrapText="1"/>
    </xf>
    <xf numFmtId="0" fontId="7" fillId="2" borderId="0" xfId="0" applyFont="1" applyFill="1" applyAlignment="1" applyProtection="1">
      <alignment horizontal="left"/>
      <protection locked="0"/>
    </xf>
    <xf numFmtId="0" fontId="3" fillId="0" borderId="0"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31" fillId="0" borderId="9" xfId="0" applyFont="1" applyFill="1" applyBorder="1" applyAlignment="1">
      <alignment horizontal="left" vertical="top" wrapText="1"/>
    </xf>
    <xf numFmtId="0" fontId="31" fillId="0" borderId="8" xfId="0" applyFont="1" applyFill="1" applyBorder="1" applyAlignment="1">
      <alignment horizontal="left" vertical="top" wrapText="1"/>
    </xf>
    <xf numFmtId="0" fontId="31" fillId="0" borderId="10" xfId="0" applyFont="1" applyFill="1" applyBorder="1" applyAlignment="1">
      <alignment horizontal="left" vertical="top" wrapText="1"/>
    </xf>
    <xf numFmtId="0" fontId="31" fillId="0" borderId="12"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13" xfId="0" applyFont="1" applyFill="1" applyBorder="1" applyAlignment="1">
      <alignment horizontal="left" vertical="top" wrapText="1"/>
    </xf>
    <xf numFmtId="0" fontId="31" fillId="0" borderId="5" xfId="0" applyFont="1" applyFill="1" applyBorder="1" applyAlignment="1">
      <alignment horizontal="left" vertical="top" wrapText="1"/>
    </xf>
    <xf numFmtId="0" fontId="31" fillId="0" borderId="6" xfId="0" applyFont="1" applyFill="1" applyBorder="1" applyAlignment="1">
      <alignment horizontal="left" vertical="top" wrapText="1"/>
    </xf>
    <xf numFmtId="0" fontId="31" fillId="0" borderId="4" xfId="0" applyFont="1" applyFill="1" applyBorder="1" applyAlignment="1">
      <alignment horizontal="left" vertical="top" wrapText="1"/>
    </xf>
    <xf numFmtId="0" fontId="3" fillId="0" borderId="0" xfId="0" applyFont="1" applyAlignment="1">
      <alignment horizontal="left" vertical="top" wrapText="1"/>
    </xf>
    <xf numFmtId="0" fontId="9" fillId="0" borderId="9" xfId="0" applyFont="1" applyBorder="1" applyAlignment="1">
      <alignment horizontal="left" vertical="top" wrapText="1"/>
    </xf>
    <xf numFmtId="0" fontId="9" fillId="0" borderId="8" xfId="0" applyFont="1" applyBorder="1" applyAlignment="1">
      <alignment horizontal="left" vertical="top" wrapText="1"/>
    </xf>
    <xf numFmtId="0" fontId="9" fillId="0" borderId="10"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4" xfId="0" applyFont="1" applyBorder="1" applyAlignment="1">
      <alignment horizontal="left" vertical="top" wrapText="1"/>
    </xf>
    <xf numFmtId="0" fontId="9" fillId="0" borderId="9"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23" fillId="6" borderId="0" xfId="2" applyFont="1" applyFill="1" applyAlignment="1">
      <alignment horizontal="left" vertical="top"/>
    </xf>
    <xf numFmtId="0" fontId="9" fillId="0" borderId="9" xfId="0" applyFont="1" applyFill="1" applyBorder="1" applyAlignment="1" applyProtection="1">
      <alignment horizontal="left" vertical="top"/>
      <protection locked="0"/>
    </xf>
    <xf numFmtId="0" fontId="9" fillId="0" borderId="8" xfId="0" applyFont="1" applyFill="1" applyBorder="1" applyAlignment="1" applyProtection="1">
      <alignment horizontal="left" vertical="top"/>
      <protection locked="0"/>
    </xf>
    <xf numFmtId="0" fontId="9" fillId="0" borderId="10" xfId="0" applyFont="1" applyFill="1" applyBorder="1" applyAlignment="1" applyProtection="1">
      <alignment horizontal="left" vertical="top"/>
      <protection locked="0"/>
    </xf>
    <xf numFmtId="0" fontId="9" fillId="0" borderId="12"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9" fillId="0" borderId="13" xfId="0" applyFont="1" applyFill="1" applyBorder="1" applyAlignment="1" applyProtection="1">
      <alignment horizontal="left" vertical="top"/>
      <protection locked="0"/>
    </xf>
    <xf numFmtId="0" fontId="9" fillId="0" borderId="5"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4" xfId="0" applyFont="1" applyFill="1" applyBorder="1" applyAlignment="1" applyProtection="1">
      <alignment horizontal="left" vertical="top"/>
      <protection locked="0"/>
    </xf>
    <xf numFmtId="0" fontId="26" fillId="6" borderId="0" xfId="2" applyFont="1" applyFill="1" applyAlignment="1" applyProtection="1">
      <alignment horizontal="left"/>
      <protection locked="0"/>
    </xf>
    <xf numFmtId="0" fontId="11" fillId="0" borderId="0" xfId="0" applyFont="1" applyFill="1" applyAlignment="1">
      <alignment horizontal="left" vertical="top" wrapText="1"/>
    </xf>
    <xf numFmtId="0" fontId="23" fillId="6" borderId="0" xfId="2" applyFont="1" applyFill="1" applyAlignment="1">
      <alignment horizontal="left"/>
    </xf>
    <xf numFmtId="0" fontId="7" fillId="2" borderId="0" xfId="0" applyFont="1" applyFill="1" applyAlignment="1">
      <alignment horizontal="left" vertical="top" wrapText="1"/>
    </xf>
    <xf numFmtId="0" fontId="23" fillId="6" borderId="0" xfId="2" applyFont="1" applyFill="1" applyAlignment="1" applyProtection="1">
      <alignment horizontal="left"/>
      <protection locked="0"/>
    </xf>
    <xf numFmtId="0" fontId="3" fillId="0" borderId="3"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protection locked="0"/>
    </xf>
    <xf numFmtId="0" fontId="3" fillId="0" borderId="7"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5" fillId="5" borderId="11" xfId="0" applyFont="1" applyFill="1" applyBorder="1" applyAlignment="1" applyProtection="1">
      <alignment horizontal="left"/>
      <protection locked="0"/>
    </xf>
    <xf numFmtId="0" fontId="3" fillId="0" borderId="7" xfId="0" applyFont="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2"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wrapText="1"/>
      <protection locked="0"/>
    </xf>
    <xf numFmtId="4" fontId="3" fillId="0" borderId="9" xfId="0" quotePrefix="1" applyNumberFormat="1" applyFont="1" applyFill="1" applyBorder="1" applyAlignment="1" applyProtection="1">
      <alignment horizontal="left" vertical="top" wrapText="1"/>
      <protection locked="0"/>
    </xf>
    <xf numFmtId="4" fontId="3" fillId="0" borderId="8" xfId="0" applyNumberFormat="1" applyFont="1" applyFill="1" applyBorder="1" applyAlignment="1" applyProtection="1">
      <alignment horizontal="left" vertical="top" wrapText="1"/>
      <protection locked="0"/>
    </xf>
    <xf numFmtId="4" fontId="3" fillId="0" borderId="12" xfId="0" quotePrefix="1" applyNumberFormat="1" applyFont="1" applyFill="1" applyBorder="1" applyAlignment="1" applyProtection="1">
      <alignment horizontal="left" vertical="top" wrapText="1"/>
      <protection locked="0"/>
    </xf>
    <xf numFmtId="4" fontId="3" fillId="0" borderId="0" xfId="0" quotePrefix="1" applyNumberFormat="1" applyFont="1" applyFill="1" applyBorder="1" applyAlignment="1" applyProtection="1">
      <alignment horizontal="left" vertical="top" wrapText="1"/>
      <protection locked="0"/>
    </xf>
    <xf numFmtId="0" fontId="3" fillId="0" borderId="6" xfId="0" quotePrefix="1" applyFont="1" applyFill="1" applyBorder="1" applyAlignment="1" applyProtection="1">
      <alignment vertical="top" wrapText="1"/>
      <protection locked="0"/>
    </xf>
    <xf numFmtId="0" fontId="3" fillId="0" borderId="4" xfId="0" quotePrefix="1" applyFont="1" applyFill="1" applyBorder="1" applyAlignment="1" applyProtection="1">
      <alignment vertical="top" wrapText="1"/>
      <protection locked="0"/>
    </xf>
    <xf numFmtId="0" fontId="3" fillId="0" borderId="2" xfId="0" applyFont="1" applyFill="1" applyBorder="1" applyAlignment="1" applyProtection="1">
      <alignment horizontal="left" vertical="top" wrapText="1"/>
      <protection locked="0"/>
    </xf>
    <xf numFmtId="0" fontId="23" fillId="6" borderId="0" xfId="2" applyFont="1" applyFill="1" applyBorder="1" applyAlignment="1" applyProtection="1">
      <alignment horizontal="left"/>
      <protection locked="0"/>
    </xf>
    <xf numFmtId="4" fontId="3" fillId="0" borderId="5" xfId="0" applyNumberFormat="1" applyFont="1" applyFill="1" applyBorder="1" applyAlignment="1" applyProtection="1">
      <alignment horizontal="left" vertical="top" wrapText="1"/>
      <protection locked="0"/>
    </xf>
    <xf numFmtId="4" fontId="3" fillId="0" borderId="6" xfId="0" applyNumberFormat="1"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vertical="top" wrapText="1"/>
      <protection locked="0"/>
    </xf>
    <xf numFmtId="0" fontId="3" fillId="0" borderId="8" xfId="0" quotePrefix="1" applyFont="1" applyFill="1" applyBorder="1" applyAlignment="1" applyProtection="1">
      <alignment vertical="top" wrapText="1"/>
      <protection locked="0"/>
    </xf>
    <xf numFmtId="0" fontId="3" fillId="0" borderId="10" xfId="0" quotePrefix="1" applyFont="1" applyFill="1" applyBorder="1" applyAlignment="1" applyProtection="1">
      <alignment vertical="top" wrapText="1"/>
      <protection locked="0"/>
    </xf>
    <xf numFmtId="0" fontId="3" fillId="0" borderId="3" xfId="0" applyFont="1" applyBorder="1" applyAlignment="1" applyProtection="1">
      <alignment horizontal="left"/>
      <protection locked="0"/>
    </xf>
    <xf numFmtId="0" fontId="3" fillId="0" borderId="1" xfId="0" applyFont="1" applyBorder="1" applyAlignment="1" applyProtection="1">
      <alignment horizontal="left"/>
      <protection locked="0"/>
    </xf>
    <xf numFmtId="0" fontId="8" fillId="0" borderId="0" xfId="0" applyFont="1" applyAlignment="1" applyProtection="1">
      <alignment horizontal="left" vertical="top" wrapText="1"/>
      <protection locked="0"/>
    </xf>
    <xf numFmtId="0" fontId="7" fillId="2" borderId="0" xfId="0" applyFont="1" applyFill="1" applyAlignment="1" applyProtection="1">
      <alignment vertical="top" wrapText="1"/>
      <protection locked="0"/>
    </xf>
    <xf numFmtId="0" fontId="15" fillId="4" borderId="12" xfId="0" applyFont="1" applyFill="1" applyBorder="1" applyAlignment="1">
      <alignment horizontal="right"/>
    </xf>
    <xf numFmtId="0" fontId="15" fillId="4" borderId="0" xfId="0" applyFont="1" applyFill="1" applyBorder="1" applyAlignment="1">
      <alignment horizontal="right"/>
    </xf>
    <xf numFmtId="0" fontId="16" fillId="4" borderId="5" xfId="0" applyFont="1" applyFill="1" applyBorder="1" applyAlignment="1">
      <alignment horizontal="right"/>
    </xf>
    <xf numFmtId="0" fontId="16" fillId="4" borderId="6" xfId="0" applyFont="1" applyFill="1" applyBorder="1" applyAlignment="1">
      <alignment horizontal="right"/>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5" fillId="4" borderId="12" xfId="0" applyFont="1" applyFill="1" applyBorder="1" applyAlignment="1">
      <alignment horizontal="right" vertical="top"/>
    </xf>
    <xf numFmtId="0" fontId="15" fillId="4" borderId="0" xfId="0" applyFont="1" applyFill="1" applyBorder="1" applyAlignment="1">
      <alignment horizontal="right" vertical="top"/>
    </xf>
    <xf numFmtId="49" fontId="13" fillId="0" borderId="12" xfId="0" applyNumberFormat="1" applyFont="1" applyBorder="1" applyAlignment="1">
      <alignment horizontal="left" vertical="top" wrapText="1"/>
    </xf>
    <xf numFmtId="49" fontId="13" fillId="0" borderId="13" xfId="0" applyNumberFormat="1" applyFont="1" applyBorder="1" applyAlignment="1">
      <alignment horizontal="left" vertical="top" wrapText="1"/>
    </xf>
    <xf numFmtId="0" fontId="2" fillId="0" borderId="0" xfId="0" applyFont="1" applyProtection="1">
      <protection locked="0"/>
    </xf>
    <xf numFmtId="4" fontId="2" fillId="0" borderId="15" xfId="0" applyNumberFormat="1" applyFont="1" applyFill="1" applyBorder="1" applyAlignment="1" applyProtection="1">
      <alignment vertical="top"/>
      <protection locked="0"/>
    </xf>
  </cellXfs>
  <cellStyles count="3">
    <cellStyle name="Hyperlink" xfId="2" builtinId="8"/>
    <cellStyle name="Normal" xfId="0" builtinId="0"/>
    <cellStyle name="Percent" xfId="1" builtinId="5"/>
  </cellStyles>
  <dxfs count="109">
    <dxf>
      <font>
        <color rgb="FF9C0006"/>
      </font>
    </dxf>
    <dxf>
      <font>
        <color rgb="FF9C0006"/>
      </font>
    </dxf>
    <dxf>
      <font>
        <color rgb="FF9C0006"/>
      </font>
    </dxf>
    <dxf>
      <font>
        <color rgb="FF9C0006"/>
      </font>
    </dxf>
    <dxf>
      <font>
        <color rgb="FF9C0006"/>
      </font>
    </dxf>
    <dxf>
      <font>
        <color rgb="FFC00000"/>
      </font>
    </dxf>
    <dxf>
      <font>
        <b val="0"/>
        <i val="0"/>
        <color rgb="FF00B050"/>
      </font>
    </dxf>
    <dxf>
      <font>
        <color rgb="FF9C0006"/>
      </font>
    </dxf>
    <dxf>
      <font>
        <color rgb="FF9C0006"/>
      </font>
    </dxf>
    <dxf>
      <font>
        <b val="0"/>
        <i val="0"/>
        <color rgb="FFC00000"/>
      </font>
    </dxf>
    <dxf>
      <font>
        <color rgb="FF9C0006"/>
      </font>
    </dxf>
    <dxf>
      <font>
        <color rgb="FF9C0006"/>
      </font>
    </dxf>
    <dxf>
      <font>
        <color rgb="FFC00000"/>
      </font>
    </dxf>
    <dxf>
      <font>
        <b val="0"/>
        <i val="0"/>
        <color rgb="FF00B050"/>
      </font>
    </dxf>
    <dxf>
      <font>
        <color rgb="FF9C0006"/>
      </font>
    </dxf>
    <dxf>
      <font>
        <color rgb="FF9C0006"/>
      </font>
    </dxf>
    <dxf>
      <font>
        <b val="0"/>
        <i val="0"/>
        <color rgb="FFC00000"/>
      </font>
    </dxf>
    <dxf>
      <font>
        <color rgb="FF9C0006"/>
      </font>
    </dxf>
    <dxf>
      <font>
        <color rgb="FF9C0006"/>
      </font>
    </dxf>
    <dxf>
      <font>
        <color rgb="FF9C0006"/>
      </font>
    </dxf>
    <dxf>
      <font>
        <color rgb="FF9C0006"/>
      </font>
    </dxf>
    <dxf>
      <font>
        <color rgb="FF9C0006"/>
      </font>
    </dxf>
    <dxf>
      <font>
        <color rgb="FFC00000"/>
      </font>
    </dxf>
    <dxf>
      <font>
        <b val="0"/>
        <i val="0"/>
        <color rgb="FF00B050"/>
      </font>
    </dxf>
    <dxf>
      <font>
        <color rgb="FF9C0006"/>
      </font>
    </dxf>
    <dxf>
      <font>
        <color rgb="FF9C0006"/>
      </font>
    </dxf>
    <dxf>
      <font>
        <b val="0"/>
        <i val="0"/>
        <color rgb="FFC00000"/>
      </font>
    </dxf>
    <dxf>
      <font>
        <color rgb="FF00B050"/>
      </font>
    </dxf>
    <dxf>
      <font>
        <color rgb="FFC00000"/>
      </font>
    </dxf>
    <dxf>
      <font>
        <color rgb="FF00B050"/>
      </font>
    </dxf>
    <dxf>
      <font>
        <color rgb="FFC00000"/>
      </font>
    </dxf>
    <dxf>
      <font>
        <color rgb="FF92D050"/>
      </font>
    </dxf>
    <dxf>
      <font>
        <color rgb="FF00B050"/>
      </font>
    </dxf>
    <dxf>
      <font>
        <color rgb="FFC00000"/>
      </font>
    </dxf>
    <dxf>
      <font>
        <color rgb="FFC00000"/>
      </font>
    </dxf>
    <dxf>
      <font>
        <color rgb="FFC00000"/>
      </font>
    </dxf>
    <dxf>
      <font>
        <color rgb="FFC00000"/>
      </font>
    </dxf>
    <dxf>
      <font>
        <color rgb="FF9C0006"/>
      </font>
    </dxf>
    <dxf>
      <font>
        <color rgb="FFC00000"/>
      </font>
    </dxf>
    <dxf>
      <font>
        <b val="0"/>
        <i val="0"/>
        <color theme="9"/>
      </font>
    </dxf>
    <dxf>
      <font>
        <b val="0"/>
        <i val="0"/>
        <color rgb="FFC00000"/>
      </font>
    </dxf>
    <dxf>
      <font>
        <b val="0"/>
        <i val="0"/>
        <color rgb="FF00B050"/>
      </font>
    </dxf>
    <dxf>
      <font>
        <b val="0"/>
        <i val="0"/>
        <color theme="9"/>
      </font>
    </dxf>
    <dxf>
      <font>
        <b val="0"/>
        <i val="0"/>
        <color rgb="FFC00000"/>
      </font>
    </dxf>
    <dxf>
      <font>
        <b val="0"/>
        <i val="0"/>
        <color rgb="FF00B050"/>
      </font>
    </dxf>
    <dxf>
      <font>
        <b val="0"/>
        <i val="0"/>
        <color theme="9"/>
      </font>
    </dxf>
    <dxf>
      <font>
        <b val="0"/>
        <i val="0"/>
        <color rgb="FFC00000"/>
      </font>
    </dxf>
    <dxf>
      <font>
        <b val="0"/>
        <i val="0"/>
        <color rgb="FF00B050"/>
      </font>
    </dxf>
    <dxf>
      <font>
        <b val="0"/>
        <i val="0"/>
        <color theme="9"/>
      </font>
    </dxf>
    <dxf>
      <font>
        <b val="0"/>
        <i val="0"/>
        <color rgb="FFC00000"/>
      </font>
    </dxf>
    <dxf>
      <font>
        <b val="0"/>
        <i val="0"/>
        <color rgb="FF00B050"/>
      </font>
    </dxf>
    <dxf>
      <font>
        <b val="0"/>
        <i val="0"/>
        <color theme="9"/>
      </font>
    </dxf>
    <dxf>
      <font>
        <b val="0"/>
        <i val="0"/>
        <color rgb="FFC00000"/>
      </font>
    </dxf>
    <dxf>
      <font>
        <b val="0"/>
        <i val="0"/>
        <color rgb="FF00B050"/>
      </font>
    </dxf>
    <dxf>
      <font>
        <b val="0"/>
        <i val="0"/>
        <color rgb="FFC00000"/>
      </font>
    </dxf>
    <dxf>
      <font>
        <b val="0"/>
        <i val="0"/>
        <color rgb="FF00B050"/>
      </font>
    </dxf>
    <dxf>
      <font>
        <color rgb="FF9C0006"/>
      </font>
    </dxf>
    <dxf>
      <font>
        <color rgb="FF9C0006"/>
      </font>
    </dxf>
    <dxf>
      <font>
        <b val="0"/>
        <i val="0"/>
        <color rgb="FFC00000"/>
      </font>
    </dxf>
    <dxf>
      <font>
        <b val="0"/>
        <i val="0"/>
        <color theme="9"/>
      </font>
    </dxf>
    <dxf>
      <font>
        <b val="0"/>
        <i val="0"/>
        <color rgb="FF00B050"/>
      </font>
    </dxf>
    <dxf>
      <font>
        <b val="0"/>
        <i val="0"/>
        <color rgb="FFC00000"/>
      </font>
    </dxf>
    <dxf>
      <font>
        <b val="0"/>
        <i val="0"/>
        <color rgb="FFC00000"/>
      </font>
    </dxf>
    <dxf>
      <font>
        <b val="0"/>
        <i val="0"/>
        <color rgb="FF00B050"/>
      </font>
    </dxf>
    <dxf>
      <font>
        <color rgb="FF9C0006"/>
      </font>
    </dxf>
    <dxf>
      <font>
        <color rgb="FF9C0006"/>
      </font>
    </dxf>
    <dxf>
      <font>
        <b val="0"/>
        <i val="0"/>
        <color rgb="FFC00000"/>
      </font>
    </dxf>
    <dxf>
      <font>
        <b val="0"/>
        <i val="0"/>
        <color theme="9"/>
      </font>
    </dxf>
    <dxf>
      <font>
        <b val="0"/>
        <i val="0"/>
        <color rgb="FF00B050"/>
      </font>
    </dxf>
    <dxf>
      <font>
        <b val="0"/>
        <i val="0"/>
        <color rgb="FFC00000"/>
      </font>
    </dxf>
    <dxf>
      <font>
        <b val="0"/>
        <i val="0"/>
        <color rgb="FFC00000"/>
      </font>
    </dxf>
    <dxf>
      <font>
        <b val="0"/>
        <i val="0"/>
        <color rgb="FF00B050"/>
      </font>
    </dxf>
    <dxf>
      <font>
        <color rgb="FF9C0006"/>
      </font>
    </dxf>
    <dxf>
      <font>
        <color rgb="FF9C0006"/>
      </font>
    </dxf>
    <dxf>
      <font>
        <b val="0"/>
        <i val="0"/>
        <color rgb="FFC00000"/>
      </font>
    </dxf>
    <dxf>
      <font>
        <b val="0"/>
        <i val="0"/>
        <color rgb="FFC00000"/>
      </font>
    </dxf>
    <dxf>
      <font>
        <b val="0"/>
        <i val="0"/>
        <color rgb="FF00B050"/>
      </font>
    </dxf>
    <dxf>
      <font>
        <color rgb="FF9C0006"/>
      </font>
    </dxf>
    <dxf>
      <font>
        <color rgb="FF9C0006"/>
      </font>
    </dxf>
    <dxf>
      <font>
        <b val="0"/>
        <i val="0"/>
        <color rgb="FFC00000"/>
      </font>
    </dxf>
    <dxf>
      <font>
        <b val="0"/>
        <i val="0"/>
        <color rgb="FFC00000"/>
      </font>
    </dxf>
    <dxf>
      <font>
        <b val="0"/>
        <i val="0"/>
        <color rgb="FF00B050"/>
      </font>
    </dxf>
    <dxf>
      <font>
        <color rgb="FF9C0006"/>
      </font>
    </dxf>
    <dxf>
      <font>
        <color rgb="FF9C0006"/>
      </font>
    </dxf>
    <dxf>
      <font>
        <b val="0"/>
        <i val="0"/>
        <color rgb="FFC00000"/>
      </font>
    </dxf>
    <dxf>
      <font>
        <b val="0"/>
        <i val="0"/>
        <color rgb="FFC00000"/>
      </font>
    </dxf>
    <dxf>
      <font>
        <b val="0"/>
        <i val="0"/>
        <color rgb="FF00B050"/>
      </font>
    </dxf>
    <dxf>
      <font>
        <color rgb="FF9C0006"/>
      </font>
    </dxf>
    <dxf>
      <font>
        <color rgb="FF9C0006"/>
      </font>
    </dxf>
    <dxf>
      <font>
        <b val="0"/>
        <i val="0"/>
        <color rgb="FFC00000"/>
      </font>
    </dxf>
    <dxf>
      <font>
        <b val="0"/>
        <i val="0"/>
        <color rgb="FF00B050"/>
      </font>
    </dxf>
    <dxf>
      <font>
        <color rgb="FF9C0006"/>
      </font>
    </dxf>
    <dxf>
      <font>
        <color rgb="FF9C0006"/>
      </font>
    </dxf>
    <dxf>
      <font>
        <b val="0"/>
        <i val="0"/>
        <color rgb="FFC00000"/>
      </font>
    </dxf>
    <dxf>
      <font>
        <b val="0"/>
        <i val="0"/>
        <color rgb="FFC00000"/>
      </font>
    </dxf>
    <dxf>
      <font>
        <b val="0"/>
        <i val="0"/>
        <color rgb="FF00B050"/>
      </font>
    </dxf>
    <dxf>
      <font>
        <color rgb="FF9C0006"/>
      </font>
    </dxf>
    <dxf>
      <font>
        <color rgb="FF9C0006"/>
      </font>
    </dxf>
    <dxf>
      <font>
        <b val="0"/>
        <i val="0"/>
        <color rgb="FFC00000"/>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CC"/>
      <color rgb="FF0563C1"/>
      <color rgb="FFD1FFFF"/>
      <color rgb="FFB7FFFF"/>
      <color rgb="FFF2948A"/>
      <color rgb="FFF97F67"/>
      <color rgb="FFEF5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61</xdr:row>
      <xdr:rowOff>47625</xdr:rowOff>
    </xdr:from>
    <xdr:to>
      <xdr:col>13</xdr:col>
      <xdr:colOff>541631</xdr:colOff>
      <xdr:row>104</xdr:row>
      <xdr:rowOff>27707</xdr:rowOff>
    </xdr:to>
    <xdr:pic>
      <xdr:nvPicPr>
        <xdr:cNvPr id="36" name="Picture 35">
          <a:extLst>
            <a:ext uri="{FF2B5EF4-FFF2-40B4-BE49-F238E27FC236}">
              <a16:creationId xmlns:a16="http://schemas.microsoft.com/office/drawing/2014/main" id="{C62086CD-43D6-48D4-BE4D-8F2C5B90EC30}"/>
            </a:ext>
          </a:extLst>
        </xdr:cNvPr>
        <xdr:cNvPicPr>
          <a:picLocks noChangeAspect="1"/>
        </xdr:cNvPicPr>
      </xdr:nvPicPr>
      <xdr:blipFill>
        <a:blip xmlns:r="http://schemas.openxmlformats.org/officeDocument/2006/relationships" r:embed="rId1"/>
        <a:stretch>
          <a:fillRect/>
        </a:stretch>
      </xdr:blipFill>
      <xdr:spPr>
        <a:xfrm>
          <a:off x="0" y="10058400"/>
          <a:ext cx="10352381" cy="6942857"/>
        </a:xfrm>
        <a:prstGeom prst="rect">
          <a:avLst/>
        </a:prstGeom>
        <a:ln w="12700">
          <a:noFill/>
        </a:ln>
      </xdr:spPr>
    </xdr:pic>
    <xdr:clientData/>
  </xdr:twoCellAnchor>
  <xdr:twoCellAnchor editAs="oneCell">
    <xdr:from>
      <xdr:col>0</xdr:col>
      <xdr:colOff>0</xdr:colOff>
      <xdr:row>23</xdr:row>
      <xdr:rowOff>66675</xdr:rowOff>
    </xdr:from>
    <xdr:to>
      <xdr:col>13</xdr:col>
      <xdr:colOff>532107</xdr:colOff>
      <xdr:row>58</xdr:row>
      <xdr:rowOff>75490</xdr:rowOff>
    </xdr:to>
    <xdr:pic>
      <xdr:nvPicPr>
        <xdr:cNvPr id="37" name="Picture 36">
          <a:extLst>
            <a:ext uri="{FF2B5EF4-FFF2-40B4-BE49-F238E27FC236}">
              <a16:creationId xmlns:a16="http://schemas.microsoft.com/office/drawing/2014/main" id="{85F5781E-64F8-40E2-9A1A-9965D6F8955F}"/>
            </a:ext>
          </a:extLst>
        </xdr:cNvPr>
        <xdr:cNvPicPr>
          <a:picLocks noChangeAspect="1"/>
        </xdr:cNvPicPr>
      </xdr:nvPicPr>
      <xdr:blipFill>
        <a:blip xmlns:r="http://schemas.openxmlformats.org/officeDocument/2006/relationships" r:embed="rId2"/>
        <a:stretch>
          <a:fillRect/>
        </a:stretch>
      </xdr:blipFill>
      <xdr:spPr>
        <a:xfrm>
          <a:off x="0" y="4086225"/>
          <a:ext cx="10342857" cy="5676190"/>
        </a:xfrm>
        <a:prstGeom prst="rect">
          <a:avLst/>
        </a:prstGeom>
        <a:ln w="1270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7621</xdr:colOff>
      <xdr:row>12</xdr:row>
      <xdr:rowOff>150495</xdr:rowOff>
    </xdr:from>
    <xdr:to>
      <xdr:col>9</xdr:col>
      <xdr:colOff>198121</xdr:colOff>
      <xdr:row>33</xdr:row>
      <xdr:rowOff>102115</xdr:rowOff>
    </xdr:to>
    <xdr:pic>
      <xdr:nvPicPr>
        <xdr:cNvPr id="2" name="Picture 1">
          <a:extLst>
            <a:ext uri="{FF2B5EF4-FFF2-40B4-BE49-F238E27FC236}">
              <a16:creationId xmlns:a16="http://schemas.microsoft.com/office/drawing/2014/main" id="{934F39ED-FCED-4B98-BCD6-809CF522386A}"/>
            </a:ext>
          </a:extLst>
        </xdr:cNvPr>
        <xdr:cNvPicPr>
          <a:picLocks noChangeAspect="1"/>
        </xdr:cNvPicPr>
      </xdr:nvPicPr>
      <xdr:blipFill>
        <a:blip xmlns:r="http://schemas.openxmlformats.org/officeDocument/2006/relationships" r:embed="rId1"/>
        <a:stretch>
          <a:fillRect/>
        </a:stretch>
      </xdr:blipFill>
      <xdr:spPr>
        <a:xfrm>
          <a:off x="1691641" y="1346835"/>
          <a:ext cx="4884420" cy="34873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www.nbb.be/nl/balanscentrale/analyseren/ondernemingsdossier"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aicpa.org/content/dam/aicpa/research/standards/auditattest/downloadabledocuments/at-c-00305.pdf" TargetMode="External"/><Relationship Id="rId13" Type="http://schemas.openxmlformats.org/officeDocument/2006/relationships/drawing" Target="../drawings/drawing2.xml"/><Relationship Id="rId3" Type="http://schemas.openxmlformats.org/officeDocument/2006/relationships/hyperlink" Target="https://doc.ibr-ire.be/fr/Documents/reglementation-et-publications/normes-et-recommandations/ISA/ISA-nouvelles-et-revisees/ISA%20nouvelles%20et%20revisees%202017/ISA-570-Revisee-FR-2016-2017-CLEAN.pdf" TargetMode="External"/><Relationship Id="rId7" Type="http://schemas.openxmlformats.org/officeDocument/2006/relationships/hyperlink" Target="https://www.nbb.be/nl/balanscentrale/analyseren/ondernemingsdossier" TargetMode="External"/><Relationship Id="rId12" Type="http://schemas.openxmlformats.org/officeDocument/2006/relationships/printerSettings" Target="../printerSettings/printerSettings6.bin"/><Relationship Id="rId2" Type="http://schemas.openxmlformats.org/officeDocument/2006/relationships/hyperlink" Target="https://doc.ibr-ire.be/nl/Documents/regelgeving-en-publicaties/rechtsleer/normen-en-aanbevelingen/ISA-s/nieuwe-en-herziene-ISA-s/New%20and%20Revised%20ISAs%202017%20update%2024062019/A031-2018-IAASB-Handbook-ISA-570-Revised.pdf" TargetMode="External"/><Relationship Id="rId1" Type="http://schemas.openxmlformats.org/officeDocument/2006/relationships/hyperlink" Target="https://doc.ibr-ire.be/nl/Documents/regelgeving-en-publicaties/rechtsleer/normen-en-aanbevelingen/ISA-s/nieuwe-en-herziene-ISA-s/Nieuwe%20en%20herziene%20ISAs%202017/ISA-570-Herzien-NL-2016-2017-CLEAN.pdf" TargetMode="External"/><Relationship Id="rId6" Type="http://schemas.openxmlformats.org/officeDocument/2006/relationships/hyperlink" Target="https://www.icaew.com/technical/corporate-finance/corporate-finance-faculty/guidance-for-preparing-pfi" TargetMode="External"/><Relationship Id="rId11" Type="http://schemas.openxmlformats.org/officeDocument/2006/relationships/hyperlink" Target="https://www.ibr-ire.be/docs/default-source/fr/Documents/reglementation-et-publications/normes-et-recommandations/ISA/ISA-nouvelles-et-revisees/ISA-nouvelles-et-revisees-2017/ISA-570-Revisee-FR-2016-2017-CLEAN.pdf" TargetMode="External"/><Relationship Id="rId5" Type="http://schemas.openxmlformats.org/officeDocument/2006/relationships/hyperlink" Target="https://www.ibr-ire.be/fr/reglementation-et-publications/notes-techniques/note-technique-detail-page/notes-techniques-test-d-actif-net-et-test-de-liquidit" TargetMode="External"/><Relationship Id="rId10" Type="http://schemas.openxmlformats.org/officeDocument/2006/relationships/hyperlink" Target="https://www.ibr-ire.be/docs/default-source/nl/Documents/regelgeving-en-publicaties/rechtsleer/normen-en-aanbevelingen/ISA-s/nieuwe-en-herziene-ISA-s/Nieuwe-en-herziene-ISAs-2017/ISA-570-Herzien-NL-2016-2017-CLEAN.pdf" TargetMode="External"/><Relationship Id="rId4" Type="http://schemas.openxmlformats.org/officeDocument/2006/relationships/hyperlink" Target="https://www.ibr-ire.be/nl/regelgeving-en-publicaties/technische-nota-s/technische-notas-detail-page/technische-nota-s-nettoactief-en-liquiditeitstest" TargetMode="External"/><Relationship Id="rId9" Type="http://schemas.openxmlformats.org/officeDocument/2006/relationships/hyperlink" Target="https://www.ibr-ire.be/docs/default-source/nl/Documents/regelgeving-en-publicaties/rechtsleer/normen-en-aanbevelingen/ISA-s/nieuwe-en-herziene-ISA-s/New-and-Revised-ISAs-2017-update-24062019/A031-2018-IAASB-Handbook-ISA-570-Revis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1"/>
  <sheetViews>
    <sheetView showGridLines="0" zoomScale="90" zoomScaleNormal="90" workbookViewId="0">
      <selection activeCell="V36" sqref="V36"/>
    </sheetView>
  </sheetViews>
  <sheetFormatPr defaultColWidth="8.69921875" defaultRowHeight="13.2" x14ac:dyDescent="0.25"/>
  <cols>
    <col min="1" max="1" width="9.09765625" style="2" customWidth="1"/>
    <col min="2" max="2" width="9.69921875" style="2" customWidth="1"/>
    <col min="3" max="3" width="13.3984375" style="2" customWidth="1"/>
    <col min="4" max="4" width="12.19921875" style="2" customWidth="1"/>
    <col min="5" max="12" width="8.69921875" style="2"/>
    <col min="13" max="13" width="14.19921875" style="2" customWidth="1"/>
    <col min="14" max="14" width="10.69921875" style="2" customWidth="1"/>
    <col min="15" max="16384" width="8.69921875" style="2"/>
  </cols>
  <sheetData>
    <row r="1" spans="1:20" ht="30" customHeight="1" x14ac:dyDescent="0.25">
      <c r="A1" s="215" t="s">
        <v>37</v>
      </c>
      <c r="B1" s="216"/>
      <c r="C1" s="216"/>
      <c r="D1" s="216"/>
      <c r="E1" s="216"/>
      <c r="F1" s="216"/>
      <c r="G1" s="216"/>
      <c r="H1" s="216"/>
      <c r="I1" s="216"/>
      <c r="J1" s="216"/>
      <c r="K1" s="216"/>
      <c r="L1" s="216"/>
      <c r="M1" s="217"/>
      <c r="N1" s="176" t="s">
        <v>193</v>
      </c>
      <c r="P1" s="213" t="s">
        <v>204</v>
      </c>
      <c r="Q1" s="213"/>
      <c r="R1" s="213"/>
      <c r="S1" s="213"/>
      <c r="T1" s="12"/>
    </row>
    <row r="2" spans="1:20" ht="13.2" customHeight="1" x14ac:dyDescent="0.25">
      <c r="A2" s="175" t="s">
        <v>1</v>
      </c>
      <c r="B2" s="173" t="s">
        <v>195</v>
      </c>
      <c r="C2" s="177"/>
      <c r="D2" s="177"/>
      <c r="E2" s="177"/>
      <c r="F2" s="177"/>
      <c r="G2" s="177"/>
      <c r="H2" s="177"/>
      <c r="I2" s="177"/>
      <c r="J2" s="177"/>
      <c r="K2" s="177"/>
      <c r="L2" s="178"/>
      <c r="M2" s="181" t="s">
        <v>194</v>
      </c>
      <c r="N2" s="185"/>
      <c r="P2" s="213"/>
      <c r="Q2" s="213"/>
      <c r="R2" s="213"/>
      <c r="S2" s="213"/>
      <c r="T2" s="187"/>
    </row>
    <row r="3" spans="1:20" x14ac:dyDescent="0.25">
      <c r="A3" s="1" t="s">
        <v>2</v>
      </c>
      <c r="B3" s="174">
        <v>44196</v>
      </c>
      <c r="C3" s="177"/>
      <c r="D3" s="177"/>
      <c r="E3" s="177"/>
      <c r="F3" s="177"/>
      <c r="G3" s="177"/>
      <c r="H3" s="177"/>
      <c r="I3" s="177"/>
      <c r="J3" s="177"/>
      <c r="K3" s="177"/>
      <c r="L3" s="178"/>
      <c r="M3" s="181" t="s">
        <v>197</v>
      </c>
      <c r="N3" s="186">
        <v>44197</v>
      </c>
      <c r="P3" s="213"/>
      <c r="Q3" s="213"/>
      <c r="R3" s="213"/>
      <c r="S3" s="213"/>
      <c r="T3" s="187"/>
    </row>
    <row r="4" spans="1:20" x14ac:dyDescent="0.25">
      <c r="Q4" s="187"/>
      <c r="R4" s="187"/>
      <c r="S4" s="187"/>
      <c r="T4" s="187"/>
    </row>
    <row r="5" spans="1:20" x14ac:dyDescent="0.25">
      <c r="Q5" s="12"/>
      <c r="R5" s="12"/>
      <c r="S5" s="12"/>
      <c r="T5" s="12"/>
    </row>
    <row r="6" spans="1:20" ht="15.6" x14ac:dyDescent="0.3">
      <c r="A6" s="22" t="s">
        <v>205</v>
      </c>
    </row>
    <row r="7" spans="1:20" x14ac:dyDescent="0.25">
      <c r="A7" s="214" t="s">
        <v>319</v>
      </c>
      <c r="B7" s="214"/>
      <c r="C7" s="214"/>
      <c r="D7" s="214"/>
      <c r="E7" s="214"/>
      <c r="F7" s="214"/>
      <c r="G7" s="214"/>
      <c r="H7" s="214"/>
      <c r="I7" s="214"/>
      <c r="J7" s="214"/>
      <c r="K7" s="214"/>
      <c r="L7" s="214"/>
      <c r="M7" s="214"/>
      <c r="N7" s="214"/>
    </row>
    <row r="8" spans="1:20" x14ac:dyDescent="0.25">
      <c r="A8" s="214"/>
      <c r="B8" s="214"/>
      <c r="C8" s="214"/>
      <c r="D8" s="214"/>
      <c r="E8" s="214"/>
      <c r="F8" s="214"/>
      <c r="G8" s="214"/>
      <c r="H8" s="214"/>
      <c r="I8" s="214"/>
      <c r="J8" s="214"/>
      <c r="K8" s="214"/>
      <c r="L8" s="214"/>
      <c r="M8" s="214"/>
      <c r="N8" s="214"/>
    </row>
    <row r="9" spans="1:20" x14ac:dyDescent="0.25">
      <c r="A9" s="214"/>
      <c r="B9" s="214"/>
      <c r="C9" s="214"/>
      <c r="D9" s="214"/>
      <c r="E9" s="214"/>
      <c r="F9" s="214"/>
      <c r="G9" s="214"/>
      <c r="H9" s="214"/>
      <c r="I9" s="214"/>
      <c r="J9" s="214"/>
      <c r="K9" s="214"/>
      <c r="L9" s="214"/>
      <c r="M9" s="214"/>
      <c r="N9" s="214"/>
    </row>
    <row r="10" spans="1:20" x14ac:dyDescent="0.25">
      <c r="A10" s="214"/>
      <c r="B10" s="214"/>
      <c r="C10" s="214"/>
      <c r="D10" s="214"/>
      <c r="E10" s="214"/>
      <c r="F10" s="214"/>
      <c r="G10" s="214"/>
      <c r="H10" s="214"/>
      <c r="I10" s="214"/>
      <c r="J10" s="214"/>
      <c r="K10" s="214"/>
      <c r="L10" s="214"/>
      <c r="M10" s="214"/>
      <c r="N10" s="214"/>
    </row>
    <row r="11" spans="1:20" x14ac:dyDescent="0.25">
      <c r="A11" s="214"/>
      <c r="B11" s="214"/>
      <c r="C11" s="214"/>
      <c r="D11" s="214"/>
      <c r="E11" s="214"/>
      <c r="F11" s="214"/>
      <c r="G11" s="214"/>
      <c r="H11" s="214"/>
      <c r="I11" s="214"/>
      <c r="J11" s="214"/>
      <c r="K11" s="214"/>
      <c r="L11" s="214"/>
      <c r="M11" s="214"/>
      <c r="N11" s="214"/>
    </row>
    <row r="12" spans="1:20" x14ac:dyDescent="0.25">
      <c r="A12" s="214"/>
      <c r="B12" s="214"/>
      <c r="C12" s="214"/>
      <c r="D12" s="214"/>
      <c r="E12" s="214"/>
      <c r="F12" s="214"/>
      <c r="G12" s="214"/>
      <c r="H12" s="214"/>
      <c r="I12" s="214"/>
      <c r="J12" s="214"/>
      <c r="K12" s="214"/>
      <c r="L12" s="214"/>
      <c r="M12" s="214"/>
      <c r="N12" s="214"/>
    </row>
    <row r="13" spans="1:20" x14ac:dyDescent="0.25">
      <c r="A13" s="214"/>
      <c r="B13" s="214"/>
      <c r="C13" s="214"/>
      <c r="D13" s="214"/>
      <c r="E13" s="214"/>
      <c r="F13" s="214"/>
      <c r="G13" s="214"/>
      <c r="H13" s="214"/>
      <c r="I13" s="214"/>
      <c r="J13" s="214"/>
      <c r="K13" s="214"/>
      <c r="L13" s="214"/>
      <c r="M13" s="214"/>
      <c r="N13" s="214"/>
    </row>
    <row r="14" spans="1:20" x14ac:dyDescent="0.25">
      <c r="A14" s="214"/>
      <c r="B14" s="214"/>
      <c r="C14" s="214"/>
      <c r="D14" s="214"/>
      <c r="E14" s="214"/>
      <c r="F14" s="214"/>
      <c r="G14" s="214"/>
      <c r="H14" s="214"/>
      <c r="I14" s="214"/>
      <c r="J14" s="214"/>
      <c r="K14" s="214"/>
      <c r="L14" s="214"/>
      <c r="M14" s="214"/>
      <c r="N14" s="214"/>
    </row>
    <row r="15" spans="1:20" x14ac:dyDescent="0.25">
      <c r="A15" s="214"/>
      <c r="B15" s="214"/>
      <c r="C15" s="214"/>
      <c r="D15" s="214"/>
      <c r="E15" s="214"/>
      <c r="F15" s="214"/>
      <c r="G15" s="214"/>
      <c r="H15" s="214"/>
      <c r="I15" s="214"/>
      <c r="J15" s="214"/>
      <c r="K15" s="214"/>
      <c r="L15" s="214"/>
      <c r="M15" s="214"/>
      <c r="N15" s="214"/>
    </row>
    <row r="16" spans="1:20" x14ac:dyDescent="0.25">
      <c r="A16" s="214"/>
      <c r="B16" s="214"/>
      <c r="C16" s="214"/>
      <c r="D16" s="214"/>
      <c r="E16" s="214"/>
      <c r="F16" s="214"/>
      <c r="G16" s="214"/>
      <c r="H16" s="214"/>
      <c r="I16" s="214"/>
      <c r="J16" s="214"/>
      <c r="K16" s="214"/>
      <c r="L16" s="214"/>
      <c r="M16" s="214"/>
      <c r="N16" s="214"/>
    </row>
    <row r="17" spans="1:14" x14ac:dyDescent="0.25">
      <c r="A17" s="214"/>
      <c r="B17" s="214"/>
      <c r="C17" s="214"/>
      <c r="D17" s="214"/>
      <c r="E17" s="214"/>
      <c r="F17" s="214"/>
      <c r="G17" s="214"/>
      <c r="H17" s="214"/>
      <c r="I17" s="214"/>
      <c r="J17" s="214"/>
      <c r="K17" s="214"/>
      <c r="L17" s="214"/>
      <c r="M17" s="214"/>
      <c r="N17" s="214"/>
    </row>
    <row r="21" spans="1:14" ht="15.6" x14ac:dyDescent="0.3">
      <c r="A21" s="157" t="s">
        <v>222</v>
      </c>
      <c r="B21" s="12"/>
      <c r="C21" s="12"/>
      <c r="D21" s="12"/>
    </row>
    <row r="23" spans="1:14" ht="15.6" x14ac:dyDescent="0.3">
      <c r="A23" s="191" t="s">
        <v>289</v>
      </c>
    </row>
    <row r="61" spans="1:1" ht="15.6" x14ac:dyDescent="0.3">
      <c r="A61" s="191" t="s">
        <v>288</v>
      </c>
    </row>
  </sheetData>
  <mergeCells count="3">
    <mergeCell ref="P1:S3"/>
    <mergeCell ref="A7:N17"/>
    <mergeCell ref="A1:M1"/>
  </mergeCells>
  <printOptions horizontalCentered="1"/>
  <pageMargins left="0.19685039370078741" right="0.19685039370078741" top="0.78740157480314965" bottom="0.78740157480314965" header="0.19685039370078741" footer="0.19685039370078741"/>
  <pageSetup paperSize="9" scale="65" fitToHeight="0" orientation="portrait" r:id="rId1"/>
  <headerFooter>
    <oddFooter>&amp;L&amp;F - &amp;A&amp;C&amp;P/&amp;N&amp;R&amp;D</oddFooter>
  </headerFooter>
  <rowBreaks count="1" manualBreakCount="1">
    <brk id="6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E382F-B6C9-4835-ADEB-8FAB1F30D8C4}">
  <dimension ref="A1:X171"/>
  <sheetViews>
    <sheetView showGridLines="0" showZeros="0" zoomScale="90" zoomScaleNormal="90" workbookViewId="0">
      <selection activeCell="B3" sqref="B3"/>
    </sheetView>
  </sheetViews>
  <sheetFormatPr defaultColWidth="8.69921875" defaultRowHeight="13.2" outlineLevelRow="1" x14ac:dyDescent="0.25"/>
  <cols>
    <col min="1" max="1" width="10.5" style="105" customWidth="1"/>
    <col min="2" max="2" width="10.19921875" style="105" customWidth="1"/>
    <col min="3" max="3" width="32.19921875" style="105" customWidth="1"/>
    <col min="4" max="4" width="45.59765625" style="105" customWidth="1"/>
    <col min="5" max="5" width="13.5" style="105" bestFit="1" customWidth="1"/>
    <col min="6" max="6" width="10.59765625" style="105" bestFit="1" customWidth="1"/>
    <col min="7" max="7" width="8.69921875" style="105" customWidth="1"/>
    <col min="8" max="16384" width="8.69921875" style="105"/>
  </cols>
  <sheetData>
    <row r="1" spans="1:13" ht="30" customHeight="1" x14ac:dyDescent="0.25">
      <c r="A1" s="215" t="s">
        <v>196</v>
      </c>
      <c r="B1" s="216"/>
      <c r="C1" s="216"/>
      <c r="D1" s="217"/>
      <c r="E1" s="176" t="str">
        <f>'1. Intro &amp; beslissingsboom'!N1</f>
        <v>Referentie</v>
      </c>
      <c r="G1" s="213" t="s">
        <v>220</v>
      </c>
      <c r="H1" s="213"/>
      <c r="I1" s="213"/>
      <c r="J1" s="213"/>
      <c r="K1" s="213"/>
      <c r="L1" s="179"/>
      <c r="M1" s="180"/>
    </row>
    <row r="2" spans="1:13" x14ac:dyDescent="0.25">
      <c r="A2" s="175" t="s">
        <v>1</v>
      </c>
      <c r="B2" s="173" t="str">
        <f>'1. Intro &amp; beslissingsboom'!B2</f>
        <v>Vennootschap XYZ</v>
      </c>
      <c r="C2" s="177"/>
      <c r="D2" s="181" t="s">
        <v>194</v>
      </c>
      <c r="E2" s="185">
        <f>'1. Intro &amp; beslissingsboom'!N2</f>
        <v>0</v>
      </c>
      <c r="G2" s="213"/>
      <c r="H2" s="213"/>
      <c r="I2" s="213"/>
      <c r="J2" s="213"/>
      <c r="K2" s="213"/>
      <c r="L2" s="8"/>
      <c r="M2" s="180"/>
    </row>
    <row r="3" spans="1:13" x14ac:dyDescent="0.25">
      <c r="A3" s="1" t="s">
        <v>2</v>
      </c>
      <c r="B3" s="174">
        <f>'1. Intro &amp; beslissingsboom'!B3</f>
        <v>44196</v>
      </c>
      <c r="C3" s="177"/>
      <c r="D3" s="181" t="s">
        <v>197</v>
      </c>
      <c r="E3" s="186">
        <f>'1. Intro &amp; beslissingsboom'!N3</f>
        <v>44197</v>
      </c>
      <c r="G3" s="213"/>
      <c r="H3" s="213"/>
      <c r="I3" s="213"/>
      <c r="J3" s="213"/>
      <c r="K3" s="213"/>
      <c r="L3" s="8"/>
      <c r="M3" s="180"/>
    </row>
    <row r="4" spans="1:13" x14ac:dyDescent="0.25">
      <c r="G4" s="213"/>
      <c r="H4" s="213"/>
      <c r="I4" s="213"/>
      <c r="J4" s="213"/>
      <c r="K4" s="213"/>
      <c r="L4" s="180"/>
      <c r="M4" s="180"/>
    </row>
    <row r="5" spans="1:13" x14ac:dyDescent="0.25">
      <c r="G5" s="213"/>
      <c r="H5" s="213"/>
      <c r="I5" s="213"/>
      <c r="J5" s="213"/>
      <c r="K5" s="213"/>
    </row>
    <row r="6" spans="1:13" ht="15.6" x14ac:dyDescent="0.3">
      <c r="A6" s="22" t="s">
        <v>308</v>
      </c>
      <c r="B6" s="2"/>
      <c r="C6" s="2"/>
      <c r="G6" s="213"/>
      <c r="H6" s="213"/>
      <c r="I6" s="213"/>
      <c r="J6" s="213"/>
      <c r="K6" s="213"/>
    </row>
    <row r="8" spans="1:13" x14ac:dyDescent="0.25">
      <c r="A8" s="2" t="s">
        <v>309</v>
      </c>
      <c r="G8" s="18"/>
      <c r="H8" s="18"/>
      <c r="I8" s="18"/>
      <c r="J8" s="18"/>
      <c r="K8" s="18"/>
    </row>
    <row r="10" spans="1:13" x14ac:dyDescent="0.25">
      <c r="A10" s="105" t="s">
        <v>47</v>
      </c>
      <c r="B10" s="189"/>
      <c r="C10" s="188"/>
      <c r="D10" s="110"/>
      <c r="E10" s="110"/>
      <c r="F10" s="110"/>
      <c r="G10" s="110"/>
    </row>
    <row r="11" spans="1:13" x14ac:dyDescent="0.25">
      <c r="A11" s="105" t="s">
        <v>48</v>
      </c>
      <c r="B11" s="220"/>
      <c r="C11" s="221"/>
      <c r="D11" s="111"/>
      <c r="E11" s="111"/>
      <c r="F11" s="111"/>
      <c r="G11" s="219" t="s">
        <v>136</v>
      </c>
      <c r="H11" s="219"/>
      <c r="I11" s="219"/>
    </row>
    <row r="12" spans="1:13" x14ac:dyDescent="0.25">
      <c r="B12" s="222"/>
      <c r="C12" s="223"/>
      <c r="D12" s="111"/>
      <c r="E12" s="111"/>
      <c r="F12" s="111"/>
      <c r="G12" s="219"/>
      <c r="H12" s="219"/>
      <c r="I12" s="219"/>
    </row>
    <row r="13" spans="1:13" x14ac:dyDescent="0.25">
      <c r="D13" s="110"/>
      <c r="E13" s="110"/>
      <c r="F13" s="110"/>
      <c r="G13" s="110"/>
    </row>
    <row r="14" spans="1:13" x14ac:dyDescent="0.25">
      <c r="D14" s="110"/>
      <c r="E14" s="110"/>
      <c r="F14" s="110"/>
    </row>
    <row r="15" spans="1:13" s="145" customFormat="1" x14ac:dyDescent="0.25">
      <c r="C15" s="150" t="s">
        <v>59</v>
      </c>
      <c r="D15" s="156" t="s">
        <v>310</v>
      </c>
      <c r="E15" s="155"/>
      <c r="F15" s="153"/>
    </row>
    <row r="16" spans="1:13" s="145" customFormat="1" x14ac:dyDescent="0.25">
      <c r="B16" s="146" t="s">
        <v>49</v>
      </c>
      <c r="C16" s="160"/>
      <c r="D16" s="161"/>
      <c r="E16" s="154"/>
      <c r="F16" s="153"/>
    </row>
    <row r="17" spans="1:11" s="145" customFormat="1" x14ac:dyDescent="0.25">
      <c r="B17" s="146" t="s">
        <v>50</v>
      </c>
      <c r="C17" s="162"/>
      <c r="D17" s="161"/>
      <c r="E17" s="154"/>
      <c r="F17" s="153"/>
      <c r="G17" s="152"/>
    </row>
    <row r="18" spans="1:11" s="145" customFormat="1" x14ac:dyDescent="0.25">
      <c r="B18" s="146" t="s">
        <v>51</v>
      </c>
      <c r="C18" s="162"/>
      <c r="D18" s="161"/>
      <c r="E18" s="154"/>
      <c r="F18" s="153"/>
    </row>
    <row r="19" spans="1:11" s="145" customFormat="1" x14ac:dyDescent="0.25">
      <c r="B19" s="146" t="s">
        <v>52</v>
      </c>
      <c r="C19" s="162"/>
      <c r="D19" s="161"/>
      <c r="E19" s="154"/>
      <c r="F19" s="153"/>
    </row>
    <row r="20" spans="1:11" s="145" customFormat="1" x14ac:dyDescent="0.25">
      <c r="B20" s="146" t="s">
        <v>53</v>
      </c>
      <c r="C20" s="162"/>
      <c r="D20" s="161"/>
      <c r="E20" s="154"/>
      <c r="F20" s="153"/>
    </row>
    <row r="21" spans="1:11" s="145" customFormat="1" x14ac:dyDescent="0.25">
      <c r="B21" s="146" t="s">
        <v>54</v>
      </c>
      <c r="C21" s="162"/>
      <c r="D21" s="161"/>
      <c r="E21" s="154"/>
      <c r="F21" s="153"/>
    </row>
    <row r="22" spans="1:11" s="145" customFormat="1" x14ac:dyDescent="0.25">
      <c r="B22" s="146" t="s">
        <v>55</v>
      </c>
      <c r="C22" s="162"/>
      <c r="D22" s="161"/>
      <c r="E22" s="154"/>
      <c r="F22" s="153"/>
    </row>
    <row r="23" spans="1:11" s="145" customFormat="1" x14ac:dyDescent="0.25">
      <c r="B23" s="146" t="s">
        <v>56</v>
      </c>
      <c r="C23" s="162"/>
      <c r="D23" s="161"/>
      <c r="E23" s="154"/>
      <c r="F23" s="153"/>
    </row>
    <row r="24" spans="1:11" s="145" customFormat="1" x14ac:dyDescent="0.25">
      <c r="B24" s="146" t="s">
        <v>57</v>
      </c>
      <c r="C24" s="162"/>
      <c r="D24" s="161"/>
      <c r="E24" s="154"/>
      <c r="F24" s="153"/>
    </row>
    <row r="25" spans="1:11" s="145" customFormat="1" x14ac:dyDescent="0.25">
      <c r="B25" s="146" t="s">
        <v>58</v>
      </c>
      <c r="C25" s="162"/>
      <c r="D25" s="161"/>
      <c r="E25" s="154"/>
      <c r="F25" s="153"/>
    </row>
    <row r="26" spans="1:11" s="145" customFormat="1" x14ac:dyDescent="0.25">
      <c r="A26" s="146"/>
    </row>
    <row r="27" spans="1:11" s="145" customFormat="1" x14ac:dyDescent="0.25">
      <c r="A27" s="146"/>
    </row>
    <row r="28" spans="1:11" x14ac:dyDescent="0.25">
      <c r="A28" s="143" t="s">
        <v>311</v>
      </c>
    </row>
    <row r="29" spans="1:11" ht="93" customHeight="1" x14ac:dyDescent="0.25">
      <c r="A29" s="225" t="s">
        <v>312</v>
      </c>
      <c r="B29" s="225"/>
      <c r="C29" s="225"/>
      <c r="D29" s="225"/>
      <c r="E29" s="225"/>
    </row>
    <row r="30" spans="1:11" x14ac:dyDescent="0.25">
      <c r="A30" s="140" t="s">
        <v>313</v>
      </c>
    </row>
    <row r="31" spans="1:11" ht="13.2" customHeight="1" x14ac:dyDescent="0.25">
      <c r="A31" s="140"/>
      <c r="B31" s="141" t="s">
        <v>33</v>
      </c>
      <c r="C31" s="241" t="str">
        <f>IF(B31="Ja","Gelieve de argumenten van het bestuursorgaan te beoordelen.","Gelieve het bestuursorgaan te contacteren om de continuïteitsbeoordeling te bespreken. Dit gesprek zal dienen ter documentatie.")</f>
        <v>Gelieve de argumenten van het bestuursorgaan te beoordelen.</v>
      </c>
      <c r="D31" s="242"/>
      <c r="E31" s="243"/>
      <c r="G31" s="226" t="s">
        <v>320</v>
      </c>
      <c r="H31" s="226"/>
      <c r="I31" s="226"/>
      <c r="J31" s="226"/>
      <c r="K31" s="226"/>
    </row>
    <row r="32" spans="1:11" x14ac:dyDescent="0.25">
      <c r="A32" s="140"/>
      <c r="C32" s="244"/>
      <c r="D32" s="245"/>
      <c r="E32" s="246"/>
      <c r="G32" s="226"/>
      <c r="H32" s="226"/>
      <c r="I32" s="226"/>
      <c r="J32" s="226"/>
      <c r="K32" s="226"/>
    </row>
    <row r="33" spans="1:24" x14ac:dyDescent="0.25">
      <c r="A33" s="140"/>
      <c r="C33" s="244"/>
      <c r="D33" s="245"/>
      <c r="E33" s="246"/>
      <c r="G33" s="226"/>
      <c r="H33" s="226"/>
      <c r="I33" s="226"/>
      <c r="J33" s="226"/>
      <c r="K33" s="226"/>
    </row>
    <row r="34" spans="1:24" x14ac:dyDescent="0.25">
      <c r="A34" s="109"/>
      <c r="C34" s="247"/>
      <c r="D34" s="248"/>
      <c r="E34" s="249"/>
      <c r="G34" s="226"/>
      <c r="H34" s="226"/>
      <c r="I34" s="226"/>
      <c r="J34" s="226"/>
      <c r="K34" s="226"/>
    </row>
    <row r="35" spans="1:24" x14ac:dyDescent="0.25">
      <c r="A35" s="109"/>
      <c r="G35" s="226"/>
      <c r="H35" s="226"/>
      <c r="I35" s="226"/>
      <c r="J35" s="226"/>
      <c r="K35" s="226"/>
    </row>
    <row r="36" spans="1:24" x14ac:dyDescent="0.25">
      <c r="A36" s="109"/>
      <c r="G36" s="226"/>
      <c r="H36" s="226"/>
      <c r="I36" s="226"/>
      <c r="J36" s="226"/>
      <c r="K36" s="226"/>
    </row>
    <row r="37" spans="1:24" ht="32.25" customHeight="1" x14ac:dyDescent="0.25">
      <c r="A37" s="109"/>
      <c r="G37" s="226"/>
      <c r="H37" s="226"/>
      <c r="I37" s="226"/>
      <c r="J37" s="226"/>
      <c r="K37" s="226"/>
    </row>
    <row r="38" spans="1:24" ht="15.6" x14ac:dyDescent="0.3">
      <c r="A38" s="22" t="s">
        <v>223</v>
      </c>
      <c r="B38" s="2"/>
      <c r="C38" s="2"/>
      <c r="G38" s="226"/>
      <c r="H38" s="226"/>
      <c r="I38" s="226"/>
      <c r="J38" s="226"/>
      <c r="K38" s="226"/>
    </row>
    <row r="39" spans="1:24" x14ac:dyDescent="0.25">
      <c r="G39" s="226"/>
      <c r="H39" s="226"/>
      <c r="I39" s="226"/>
      <c r="J39" s="226"/>
      <c r="K39" s="226"/>
    </row>
    <row r="40" spans="1:24" ht="13.2" customHeight="1" x14ac:dyDescent="0.25">
      <c r="A40" s="250" t="s">
        <v>314</v>
      </c>
      <c r="B40" s="250"/>
      <c r="C40" s="250"/>
      <c r="D40" s="250"/>
      <c r="E40" s="250"/>
    </row>
    <row r="41" spans="1:24" x14ac:dyDescent="0.25">
      <c r="A41" s="250"/>
      <c r="B41" s="250"/>
      <c r="C41" s="250"/>
      <c r="D41" s="250"/>
      <c r="E41" s="250"/>
    </row>
    <row r="42" spans="1:24" x14ac:dyDescent="0.25">
      <c r="A42" s="290" t="s">
        <v>153</v>
      </c>
      <c r="B42" s="290"/>
      <c r="C42" s="290"/>
      <c r="D42" s="149"/>
      <c r="E42" s="149"/>
    </row>
    <row r="44" spans="1:24" x14ac:dyDescent="0.25">
      <c r="A44" s="105" t="s">
        <v>148</v>
      </c>
    </row>
    <row r="45" spans="1:24" ht="13.2" customHeight="1" x14ac:dyDescent="0.25">
      <c r="B45" s="141" t="s">
        <v>32</v>
      </c>
      <c r="C45" s="251" t="str">
        <f>IF(B45="Ja","Gelieve kort uw bevindingen te noteren of te verwijzen naar de gefilterde shortlist in tab 3. Kwalitatieve indicatoren","")</f>
        <v/>
      </c>
      <c r="D45" s="252"/>
      <c r="E45" s="253"/>
      <c r="G45" s="224" t="s">
        <v>180</v>
      </c>
      <c r="H45" s="224"/>
      <c r="I45" s="224"/>
      <c r="J45" s="224"/>
      <c r="K45" s="224"/>
    </row>
    <row r="46" spans="1:24" x14ac:dyDescent="0.25">
      <c r="C46" s="254"/>
      <c r="D46" s="255"/>
      <c r="E46" s="256"/>
      <c r="F46" s="147"/>
      <c r="G46" s="148"/>
      <c r="H46" s="148"/>
      <c r="I46" s="148"/>
      <c r="J46" s="148"/>
      <c r="K46" s="148"/>
    </row>
    <row r="47" spans="1:24" x14ac:dyDescent="0.25">
      <c r="C47" s="254"/>
      <c r="D47" s="255"/>
      <c r="E47" s="256"/>
      <c r="F47" s="147"/>
      <c r="G47" s="148"/>
      <c r="H47" s="148"/>
      <c r="I47" s="148"/>
      <c r="J47" s="148"/>
      <c r="K47" s="148"/>
    </row>
    <row r="48" spans="1:24" x14ac:dyDescent="0.25">
      <c r="C48" s="257"/>
      <c r="D48" s="258"/>
      <c r="E48" s="259"/>
      <c r="F48" s="147"/>
      <c r="G48" s="148"/>
      <c r="H48" s="148"/>
      <c r="I48" s="148"/>
      <c r="J48" s="148"/>
      <c r="K48" s="148"/>
      <c r="L48" s="147"/>
      <c r="M48" s="147"/>
      <c r="N48" s="147"/>
      <c r="O48" s="147"/>
      <c r="P48" s="147"/>
      <c r="Q48" s="147"/>
      <c r="R48" s="147"/>
      <c r="S48" s="147"/>
      <c r="T48" s="147"/>
      <c r="U48" s="147"/>
      <c r="V48" s="147"/>
      <c r="W48" s="147"/>
      <c r="X48" s="147"/>
    </row>
    <row r="49" spans="1:24" x14ac:dyDescent="0.25">
      <c r="F49" s="147"/>
      <c r="G49" s="148"/>
      <c r="H49" s="148"/>
      <c r="I49" s="148"/>
      <c r="J49" s="148"/>
      <c r="K49" s="148"/>
      <c r="L49" s="147"/>
      <c r="M49" s="147"/>
      <c r="N49" s="147"/>
      <c r="O49" s="147"/>
      <c r="P49" s="147"/>
      <c r="Q49" s="147"/>
      <c r="R49" s="147"/>
      <c r="S49" s="147"/>
      <c r="T49" s="147"/>
      <c r="U49" s="147"/>
      <c r="V49" s="147"/>
      <c r="W49" s="147"/>
      <c r="X49" s="147"/>
    </row>
    <row r="50" spans="1:24" x14ac:dyDescent="0.25">
      <c r="A50" s="2"/>
      <c r="B50" s="2"/>
      <c r="C50" s="2"/>
      <c r="D50" s="2"/>
      <c r="E50" s="2"/>
      <c r="F50" s="12"/>
      <c r="G50" s="148"/>
      <c r="H50" s="148"/>
      <c r="I50" s="148"/>
      <c r="J50" s="148"/>
      <c r="K50" s="148"/>
      <c r="L50" s="147"/>
      <c r="M50" s="147"/>
      <c r="N50" s="147"/>
      <c r="O50" s="147"/>
      <c r="P50" s="147"/>
      <c r="Q50" s="147"/>
      <c r="R50" s="147"/>
      <c r="S50" s="147"/>
      <c r="T50" s="147"/>
      <c r="U50" s="147"/>
      <c r="V50" s="147"/>
      <c r="W50" s="147"/>
      <c r="X50" s="147"/>
    </row>
    <row r="51" spans="1:24" ht="15.75" customHeight="1" x14ac:dyDescent="0.3">
      <c r="A51" s="22" t="s">
        <v>224</v>
      </c>
      <c r="B51" s="2"/>
      <c r="C51" s="2"/>
      <c r="F51" s="147"/>
      <c r="K51" s="227" t="s">
        <v>297</v>
      </c>
      <c r="L51" s="227"/>
      <c r="M51" s="227"/>
      <c r="N51" s="227"/>
      <c r="O51" s="227"/>
      <c r="P51" s="227"/>
      <c r="Q51" s="227"/>
      <c r="R51" s="227"/>
      <c r="S51" s="227"/>
      <c r="T51" s="227"/>
      <c r="U51" s="147"/>
      <c r="V51" s="147"/>
      <c r="W51" s="147"/>
      <c r="X51" s="147"/>
    </row>
    <row r="52" spans="1:24" x14ac:dyDescent="0.25">
      <c r="K52" s="228" t="s">
        <v>298</v>
      </c>
      <c r="L52" s="228"/>
      <c r="M52" s="228"/>
      <c r="N52" s="228"/>
      <c r="O52" s="228"/>
      <c r="P52" s="228"/>
      <c r="Q52" s="228"/>
      <c r="R52" s="228"/>
      <c r="S52" s="228"/>
      <c r="T52" s="228"/>
      <c r="U52" s="147"/>
      <c r="V52" s="147"/>
      <c r="W52" s="147"/>
      <c r="X52" s="147"/>
    </row>
    <row r="53" spans="1:24" ht="12.75" customHeight="1" x14ac:dyDescent="0.25">
      <c r="A53" s="301" t="s">
        <v>296</v>
      </c>
      <c r="B53" s="301"/>
      <c r="C53" s="301"/>
      <c r="D53" s="301"/>
      <c r="E53" s="301"/>
      <c r="K53" s="228" t="s">
        <v>299</v>
      </c>
      <c r="L53" s="228"/>
      <c r="M53" s="228"/>
      <c r="N53" s="228"/>
      <c r="O53" s="228"/>
      <c r="P53" s="228"/>
      <c r="Q53" s="228"/>
      <c r="R53" s="228"/>
      <c r="S53" s="228"/>
      <c r="T53" s="228"/>
      <c r="U53" s="147"/>
      <c r="V53" s="147"/>
      <c r="W53" s="147"/>
      <c r="X53" s="147"/>
    </row>
    <row r="54" spans="1:24" ht="12.75" customHeight="1" x14ac:dyDescent="0.25">
      <c r="A54" s="301"/>
      <c r="B54" s="301"/>
      <c r="C54" s="301"/>
      <c r="D54" s="301"/>
      <c r="E54" s="301"/>
      <c r="K54" s="228" t="s">
        <v>300</v>
      </c>
      <c r="L54" s="228"/>
      <c r="M54" s="228"/>
      <c r="N54" s="228"/>
      <c r="O54" s="228"/>
      <c r="P54" s="228"/>
      <c r="Q54" s="228"/>
      <c r="R54" s="228"/>
      <c r="S54" s="228"/>
      <c r="T54" s="228"/>
      <c r="U54" s="147"/>
      <c r="V54" s="147"/>
      <c r="W54" s="147"/>
      <c r="X54" s="147"/>
    </row>
    <row r="55" spans="1:24" ht="12.75" customHeight="1" x14ac:dyDescent="0.25">
      <c r="A55" s="301"/>
      <c r="B55" s="301"/>
      <c r="C55" s="301"/>
      <c r="D55" s="301"/>
      <c r="E55" s="301"/>
      <c r="K55" s="228" t="s">
        <v>301</v>
      </c>
      <c r="L55" s="228"/>
      <c r="M55" s="228"/>
      <c r="N55" s="228"/>
      <c r="O55" s="228"/>
      <c r="P55" s="228"/>
      <c r="Q55" s="228"/>
      <c r="R55" s="228"/>
      <c r="S55" s="228"/>
      <c r="T55" s="228"/>
      <c r="U55" s="147"/>
      <c r="V55" s="147"/>
      <c r="W55" s="147"/>
      <c r="X55" s="147"/>
    </row>
    <row r="56" spans="1:24" ht="12.75" customHeight="1" x14ac:dyDescent="0.25">
      <c r="A56" s="301"/>
      <c r="B56" s="301"/>
      <c r="C56" s="301"/>
      <c r="D56" s="301"/>
      <c r="E56" s="301"/>
      <c r="K56" s="227" t="s">
        <v>302</v>
      </c>
      <c r="L56" s="227"/>
      <c r="M56" s="227"/>
      <c r="N56" s="227"/>
      <c r="O56" s="227"/>
      <c r="P56" s="227"/>
      <c r="Q56" s="227"/>
      <c r="R56" s="227"/>
      <c r="S56" s="227"/>
      <c r="T56" s="227"/>
      <c r="U56" s="147"/>
      <c r="V56" s="147"/>
      <c r="W56" s="147"/>
      <c r="X56" s="147"/>
    </row>
    <row r="57" spans="1:24" ht="12.75" customHeight="1" x14ac:dyDescent="0.25">
      <c r="A57" s="301"/>
      <c r="B57" s="301"/>
      <c r="C57" s="301"/>
      <c r="D57" s="301"/>
      <c r="E57" s="301"/>
      <c r="K57" s="228" t="s">
        <v>298</v>
      </c>
      <c r="L57" s="228"/>
      <c r="M57" s="228"/>
      <c r="N57" s="228"/>
      <c r="O57" s="228"/>
      <c r="P57" s="228"/>
      <c r="Q57" s="228"/>
      <c r="R57" s="228"/>
      <c r="S57" s="228"/>
      <c r="T57" s="228"/>
      <c r="U57" s="147"/>
      <c r="V57" s="147"/>
      <c r="W57" s="147"/>
      <c r="X57" s="147"/>
    </row>
    <row r="58" spans="1:24" ht="12.75" customHeight="1" x14ac:dyDescent="0.25">
      <c r="A58" s="301"/>
      <c r="B58" s="301"/>
      <c r="C58" s="301"/>
      <c r="D58" s="301"/>
      <c r="E58" s="301"/>
      <c r="K58" s="228" t="s">
        <v>299</v>
      </c>
      <c r="L58" s="228"/>
      <c r="M58" s="228"/>
      <c r="N58" s="228"/>
      <c r="O58" s="228"/>
      <c r="P58" s="228"/>
      <c r="Q58" s="228"/>
      <c r="R58" s="228"/>
      <c r="S58" s="228"/>
      <c r="T58" s="228"/>
      <c r="U58" s="147"/>
      <c r="V58" s="147"/>
      <c r="W58" s="147"/>
      <c r="X58" s="147"/>
    </row>
    <row r="59" spans="1:24" ht="12.75" customHeight="1" x14ac:dyDescent="0.25">
      <c r="A59" s="301"/>
      <c r="B59" s="301"/>
      <c r="C59" s="301"/>
      <c r="D59" s="301"/>
      <c r="E59" s="301"/>
      <c r="K59" s="303" t="s">
        <v>303</v>
      </c>
      <c r="L59" s="303"/>
      <c r="M59" s="303"/>
      <c r="N59" s="303"/>
      <c r="O59" s="303"/>
      <c r="P59" s="303"/>
      <c r="Q59" s="303"/>
      <c r="R59" s="303"/>
      <c r="S59" s="303"/>
      <c r="T59" s="303"/>
      <c r="U59" s="147"/>
      <c r="V59" s="147"/>
      <c r="W59" s="147"/>
      <c r="X59" s="147"/>
    </row>
    <row r="60" spans="1:24" ht="17.25" customHeight="1" x14ac:dyDescent="0.25">
      <c r="A60" s="301"/>
      <c r="B60" s="301"/>
      <c r="C60" s="301"/>
      <c r="D60" s="301"/>
      <c r="E60" s="301"/>
      <c r="K60" s="303"/>
      <c r="L60" s="303"/>
      <c r="M60" s="303"/>
      <c r="N60" s="303"/>
      <c r="O60" s="303"/>
      <c r="P60" s="303"/>
      <c r="Q60" s="303"/>
      <c r="R60" s="303"/>
      <c r="S60" s="303"/>
      <c r="T60" s="303"/>
      <c r="U60" s="147"/>
      <c r="V60" s="147"/>
      <c r="W60" s="147"/>
      <c r="X60" s="147"/>
    </row>
    <row r="61" spans="1:24" ht="13.2" customHeight="1" x14ac:dyDescent="0.25">
      <c r="A61" s="250" t="s">
        <v>321</v>
      </c>
      <c r="B61" s="250"/>
      <c r="C61" s="250"/>
      <c r="D61" s="250"/>
      <c r="E61" s="250"/>
      <c r="F61" s="147"/>
      <c r="K61" s="303"/>
      <c r="L61" s="303"/>
      <c r="M61" s="303"/>
      <c r="N61" s="303"/>
      <c r="O61" s="303"/>
      <c r="P61" s="303"/>
      <c r="Q61" s="303"/>
      <c r="R61" s="303"/>
      <c r="S61" s="303"/>
      <c r="T61" s="303"/>
      <c r="U61" s="147"/>
      <c r="V61" s="147"/>
      <c r="W61" s="147"/>
      <c r="X61" s="147"/>
    </row>
    <row r="62" spans="1:24" ht="20.399999999999999" customHeight="1" x14ac:dyDescent="0.25">
      <c r="A62" s="250"/>
      <c r="B62" s="250"/>
      <c r="C62" s="250"/>
      <c r="D62" s="250"/>
      <c r="E62" s="250"/>
      <c r="F62" s="147"/>
      <c r="K62" s="303"/>
      <c r="L62" s="303"/>
      <c r="M62" s="303"/>
      <c r="N62" s="303"/>
      <c r="O62" s="303"/>
      <c r="P62" s="303"/>
      <c r="Q62" s="303"/>
      <c r="R62" s="303"/>
      <c r="S62" s="303"/>
      <c r="T62" s="303"/>
      <c r="U62" s="147"/>
      <c r="V62" s="147"/>
      <c r="W62" s="147"/>
      <c r="X62" s="147"/>
    </row>
    <row r="63" spans="1:24" x14ac:dyDescent="0.25">
      <c r="A63" s="302" t="s">
        <v>166</v>
      </c>
      <c r="B63" s="302"/>
      <c r="C63" s="302"/>
      <c r="F63" s="147"/>
      <c r="K63" s="228" t="s">
        <v>301</v>
      </c>
      <c r="L63" s="228"/>
      <c r="M63" s="228"/>
      <c r="N63" s="228"/>
      <c r="O63" s="228"/>
      <c r="P63" s="228"/>
      <c r="Q63" s="228"/>
      <c r="R63" s="206"/>
      <c r="S63" s="206"/>
      <c r="T63" s="206"/>
      <c r="U63" s="147"/>
      <c r="V63" s="147"/>
      <c r="W63" s="147"/>
      <c r="X63" s="147"/>
    </row>
    <row r="64" spans="1:24" x14ac:dyDescent="0.25">
      <c r="F64" s="147"/>
      <c r="K64" s="229" t="s">
        <v>304</v>
      </c>
      <c r="L64" s="229"/>
      <c r="M64" s="229"/>
      <c r="N64" s="229"/>
      <c r="O64" s="229"/>
      <c r="P64" s="229"/>
      <c r="Q64" s="229"/>
      <c r="R64" s="229"/>
      <c r="S64" s="229"/>
      <c r="T64" s="229"/>
      <c r="U64" s="147"/>
      <c r="V64" s="147"/>
      <c r="W64" s="147"/>
      <c r="X64" s="147"/>
    </row>
    <row r="65" spans="1:24" x14ac:dyDescent="0.25">
      <c r="A65" s="105" t="s">
        <v>151</v>
      </c>
      <c r="F65" s="147"/>
      <c r="G65" s="207"/>
      <c r="H65" s="207"/>
      <c r="I65" s="207"/>
      <c r="J65" s="207"/>
      <c r="K65" s="228" t="s">
        <v>298</v>
      </c>
      <c r="L65" s="228"/>
      <c r="M65" s="228"/>
      <c r="N65" s="228"/>
      <c r="O65" s="228"/>
      <c r="P65" s="228"/>
      <c r="Q65" s="228"/>
      <c r="R65" s="228"/>
      <c r="S65" s="228"/>
      <c r="T65" s="228"/>
      <c r="U65" s="147"/>
      <c r="V65" s="147"/>
      <c r="W65" s="147"/>
      <c r="X65" s="147"/>
    </row>
    <row r="66" spans="1:24" ht="12.75" customHeight="1" x14ac:dyDescent="0.25">
      <c r="B66" s="141" t="s">
        <v>32</v>
      </c>
      <c r="C66" s="251" t="str">
        <f>IF(B66="Ja","Gelieve kort uw bevindingen te noteren of te verwijzen naar tab 4. Kwantitatieve indicatoren","")</f>
        <v/>
      </c>
      <c r="D66" s="252"/>
      <c r="E66" s="253"/>
      <c r="G66" s="224" t="s">
        <v>180</v>
      </c>
      <c r="H66" s="224"/>
      <c r="I66" s="224"/>
      <c r="J66" s="148"/>
      <c r="K66" s="228" t="s">
        <v>299</v>
      </c>
      <c r="L66" s="228"/>
      <c r="M66" s="228"/>
      <c r="N66" s="228"/>
      <c r="O66" s="228"/>
      <c r="P66" s="228"/>
      <c r="Q66" s="228"/>
      <c r="R66" s="228"/>
      <c r="S66" s="228"/>
      <c r="T66" s="228"/>
    </row>
    <row r="67" spans="1:24" x14ac:dyDescent="0.25">
      <c r="C67" s="254"/>
      <c r="D67" s="255"/>
      <c r="E67" s="256"/>
      <c r="J67" s="147"/>
      <c r="K67" s="228" t="s">
        <v>305</v>
      </c>
      <c r="L67" s="228"/>
      <c r="M67" s="228"/>
      <c r="N67" s="228"/>
      <c r="O67" s="228"/>
      <c r="P67" s="228"/>
      <c r="Q67" s="228"/>
      <c r="R67" s="228"/>
      <c r="S67" s="228"/>
      <c r="T67" s="228"/>
    </row>
    <row r="68" spans="1:24" x14ac:dyDescent="0.25">
      <c r="C68" s="254"/>
      <c r="D68" s="255"/>
      <c r="E68" s="256"/>
      <c r="K68" s="228" t="s">
        <v>301</v>
      </c>
      <c r="L68" s="228"/>
      <c r="M68" s="228"/>
      <c r="N68" s="228"/>
      <c r="O68" s="228"/>
      <c r="P68" s="228"/>
      <c r="Q68" s="228"/>
      <c r="R68" s="228"/>
      <c r="S68" s="228"/>
      <c r="T68" s="228"/>
    </row>
    <row r="69" spans="1:24" x14ac:dyDescent="0.25">
      <c r="C69" s="257"/>
      <c r="D69" s="258"/>
      <c r="E69" s="259"/>
      <c r="K69" s="229" t="s">
        <v>306</v>
      </c>
      <c r="L69" s="229"/>
      <c r="M69" s="229"/>
      <c r="N69" s="229"/>
      <c r="O69" s="229"/>
      <c r="P69" s="229"/>
      <c r="Q69" s="229"/>
      <c r="R69" s="229"/>
      <c r="S69" s="229"/>
      <c r="T69" s="229"/>
    </row>
    <row r="70" spans="1:24" ht="12.75" customHeight="1" x14ac:dyDescent="0.25">
      <c r="K70" s="303" t="s">
        <v>307</v>
      </c>
      <c r="L70" s="303"/>
      <c r="M70" s="303"/>
      <c r="N70" s="303"/>
      <c r="O70" s="303"/>
      <c r="P70" s="303"/>
      <c r="Q70" s="303"/>
      <c r="R70" s="303"/>
      <c r="S70" s="303"/>
      <c r="T70" s="303"/>
    </row>
    <row r="71" spans="1:24" x14ac:dyDescent="0.25">
      <c r="A71" s="147"/>
      <c r="B71" s="147"/>
      <c r="C71" s="147"/>
      <c r="D71" s="147"/>
      <c r="E71" s="147"/>
      <c r="F71" s="147"/>
      <c r="K71" s="303"/>
      <c r="L71" s="303"/>
      <c r="M71" s="303"/>
      <c r="N71" s="303"/>
      <c r="O71" s="303"/>
      <c r="P71" s="303"/>
      <c r="Q71" s="303"/>
      <c r="R71" s="303"/>
      <c r="S71" s="303"/>
      <c r="T71" s="303"/>
    </row>
    <row r="72" spans="1:24" x14ac:dyDescent="0.25">
      <c r="A72" s="147"/>
      <c r="B72" s="147"/>
      <c r="C72" s="147"/>
      <c r="D72" s="147"/>
      <c r="E72" s="147"/>
      <c r="F72" s="147"/>
      <c r="K72" s="303"/>
      <c r="L72" s="303"/>
      <c r="M72" s="303"/>
      <c r="N72" s="303"/>
      <c r="O72" s="303"/>
      <c r="P72" s="303"/>
      <c r="Q72" s="303"/>
      <c r="R72" s="303"/>
      <c r="S72" s="303"/>
      <c r="T72" s="303"/>
    </row>
    <row r="73" spans="1:24" ht="15.6" x14ac:dyDescent="0.3">
      <c r="A73" s="157" t="s">
        <v>225</v>
      </c>
      <c r="B73" s="147"/>
      <c r="C73" s="147"/>
      <c r="D73" s="147"/>
      <c r="E73" s="147"/>
      <c r="F73" s="147"/>
      <c r="K73" s="228" t="s">
        <v>301</v>
      </c>
      <c r="L73" s="228"/>
      <c r="M73" s="228"/>
      <c r="N73" s="228"/>
      <c r="O73" s="228"/>
      <c r="P73" s="228"/>
      <c r="Q73" s="228"/>
      <c r="R73" s="228"/>
      <c r="S73" s="228"/>
      <c r="T73" s="228"/>
    </row>
    <row r="74" spans="1:24" x14ac:dyDescent="0.25">
      <c r="A74" s="147"/>
      <c r="B74" s="147"/>
      <c r="C74" s="147"/>
      <c r="D74" s="147"/>
      <c r="E74" s="147"/>
      <c r="F74" s="147"/>
    </row>
    <row r="75" spans="1:24" ht="13.2" customHeight="1" x14ac:dyDescent="0.25">
      <c r="A75" s="281" t="str">
        <f>IF(B45="Nee",IF(B66="Nee","Op basis van bovenstaande hebben we geen indicatoren vastgesteld die mogelijks kunnen wijzen op continuïteitsproblemen. We verrichten geen verdere werkzaamheden. Er is bijgevolg geen impact op de bevestigingsbrief, noch op ons auditverslag.","Op basis van bovenstaande hebben we kwalitatieve en/of kwantitatieve indicatoren vastgesteld die mogelijks kunnen wijzen op continuïteitsproblemen. We verwijzen naar punt 5. Mitigerende factoren voor verdere werkzaamheden"),"Op basis van bovenstaande hebben we kwalitatieve en/of kwantitatieve indicatoren vastgesteld die mogelijks kunnen wijzen op continuïteitsproblemen. We verwijzen naar punt 5. Mitigerende factoren voor verdere werkzaamheden.")</f>
        <v>Op basis van bovenstaande hebben we geen indicatoren vastgesteld die mogelijks kunnen wijzen op continuïteitsproblemen. We verrichten geen verdere werkzaamheden. Er is bijgevolg geen impact op de bevestigingsbrief, noch op ons auditverslag.</v>
      </c>
      <c r="B75" s="282"/>
      <c r="C75" s="282"/>
      <c r="D75" s="282"/>
      <c r="E75" s="283"/>
      <c r="F75" s="147"/>
      <c r="G75" s="213" t="s">
        <v>322</v>
      </c>
      <c r="H75" s="213"/>
      <c r="I75" s="213"/>
      <c r="J75" s="213"/>
      <c r="K75" s="213"/>
    </row>
    <row r="76" spans="1:24" x14ac:dyDescent="0.25">
      <c r="A76" s="284"/>
      <c r="B76" s="285"/>
      <c r="C76" s="285"/>
      <c r="D76" s="285"/>
      <c r="E76" s="286"/>
      <c r="F76" s="147"/>
      <c r="G76" s="213"/>
      <c r="H76" s="213"/>
      <c r="I76" s="213"/>
      <c r="J76" s="213"/>
      <c r="K76" s="213"/>
    </row>
    <row r="77" spans="1:24" x14ac:dyDescent="0.25">
      <c r="A77" s="287"/>
      <c r="B77" s="288"/>
      <c r="C77" s="288"/>
      <c r="D77" s="288"/>
      <c r="E77" s="289"/>
      <c r="F77" s="147"/>
      <c r="G77" s="213"/>
      <c r="H77" s="213"/>
      <c r="I77" s="213"/>
      <c r="J77" s="213"/>
      <c r="K77" s="213"/>
    </row>
    <row r="78" spans="1:24" s="147" customFormat="1" x14ac:dyDescent="0.25">
      <c r="A78" s="159" t="s">
        <v>174</v>
      </c>
    </row>
    <row r="79" spans="1:24" s="147" customFormat="1" x14ac:dyDescent="0.25">
      <c r="A79" s="158"/>
    </row>
    <row r="80" spans="1:24" x14ac:dyDescent="0.25">
      <c r="F80" s="147"/>
    </row>
    <row r="81" spans="1:12" x14ac:dyDescent="0.25">
      <c r="F81" s="147"/>
    </row>
    <row r="82" spans="1:12" ht="15.6" outlineLevel="1" x14ac:dyDescent="0.3">
      <c r="A82" s="157" t="s">
        <v>169</v>
      </c>
      <c r="B82" s="147"/>
      <c r="C82" s="147"/>
      <c r="D82" s="147"/>
      <c r="E82" s="147"/>
      <c r="F82" s="147"/>
    </row>
    <row r="83" spans="1:12" outlineLevel="1" x14ac:dyDescent="0.25">
      <c r="A83" s="147"/>
      <c r="B83" s="147"/>
      <c r="C83" s="147"/>
      <c r="D83" s="147"/>
      <c r="E83" s="147"/>
      <c r="F83" s="147"/>
    </row>
    <row r="84" spans="1:12" outlineLevel="1" x14ac:dyDescent="0.25">
      <c r="A84" s="2" t="s">
        <v>64</v>
      </c>
      <c r="B84" s="2"/>
      <c r="C84" s="2"/>
      <c r="D84" s="2"/>
      <c r="E84" s="2"/>
      <c r="F84" s="2"/>
      <c r="G84" s="2"/>
      <c r="H84" s="2"/>
      <c r="I84" s="2"/>
      <c r="J84" s="2"/>
      <c r="K84" s="2"/>
      <c r="L84" s="2"/>
    </row>
    <row r="85" spans="1:12" outlineLevel="1" x14ac:dyDescent="0.25">
      <c r="A85" s="2" t="s">
        <v>175</v>
      </c>
      <c r="B85" s="2"/>
      <c r="C85" s="2"/>
      <c r="D85" s="2"/>
      <c r="E85" s="2"/>
      <c r="F85" s="2"/>
      <c r="G85" s="2"/>
      <c r="H85" s="2"/>
      <c r="I85" s="2"/>
      <c r="J85" s="2"/>
      <c r="K85" s="2"/>
      <c r="L85" s="2"/>
    </row>
    <row r="86" spans="1:12" ht="13.2" customHeight="1" outlineLevel="1" x14ac:dyDescent="0.25">
      <c r="F86" s="142"/>
      <c r="G86" s="142"/>
      <c r="H86" s="142"/>
      <c r="I86" s="142"/>
      <c r="J86" s="142"/>
      <c r="K86" s="142"/>
      <c r="L86" s="142"/>
    </row>
    <row r="87" spans="1:12" outlineLevel="1" x14ac:dyDescent="0.25"/>
    <row r="88" spans="1:12" outlineLevel="1" x14ac:dyDescent="0.25">
      <c r="A88" s="3" t="s">
        <v>170</v>
      </c>
      <c r="B88" s="2"/>
      <c r="C88" s="2"/>
      <c r="D88" s="2"/>
      <c r="E88" s="2"/>
      <c r="F88" s="2"/>
      <c r="G88" s="2"/>
      <c r="H88" s="2"/>
      <c r="I88" s="2"/>
      <c r="J88" s="2"/>
      <c r="K88" s="2"/>
      <c r="L88" s="2"/>
    </row>
    <row r="89" spans="1:12" ht="13.2" customHeight="1" outlineLevel="1" x14ac:dyDescent="0.25">
      <c r="A89" s="260" t="s">
        <v>327</v>
      </c>
      <c r="B89" s="261"/>
      <c r="C89" s="261"/>
      <c r="D89" s="261"/>
      <c r="E89" s="262"/>
      <c r="F89" s="144"/>
      <c r="G89" s="224" t="s">
        <v>181</v>
      </c>
      <c r="H89" s="224"/>
      <c r="I89" s="224"/>
      <c r="J89" s="224"/>
      <c r="K89" s="224"/>
      <c r="L89" s="144"/>
    </row>
    <row r="90" spans="1:12" outlineLevel="1" x14ac:dyDescent="0.25">
      <c r="A90" s="263"/>
      <c r="B90" s="264"/>
      <c r="C90" s="264"/>
      <c r="D90" s="264"/>
      <c r="E90" s="265"/>
      <c r="F90" s="144"/>
      <c r="G90" s="144"/>
      <c r="H90" s="144"/>
      <c r="I90" s="144"/>
      <c r="J90" s="144"/>
      <c r="K90" s="144"/>
      <c r="L90" s="144"/>
    </row>
    <row r="91" spans="1:12" outlineLevel="1" x14ac:dyDescent="0.25">
      <c r="A91" s="263"/>
      <c r="B91" s="264"/>
      <c r="C91" s="264"/>
      <c r="D91" s="264"/>
      <c r="E91" s="265"/>
      <c r="F91" s="144"/>
      <c r="G91" s="144"/>
      <c r="H91" s="144"/>
      <c r="I91" s="144"/>
      <c r="J91" s="144"/>
      <c r="K91" s="144"/>
      <c r="L91" s="144"/>
    </row>
    <row r="92" spans="1:12" outlineLevel="1" x14ac:dyDescent="0.25">
      <c r="A92" s="263"/>
      <c r="B92" s="264"/>
      <c r="C92" s="264"/>
      <c r="D92" s="264"/>
      <c r="E92" s="265"/>
      <c r="F92" s="144"/>
      <c r="G92" s="144"/>
      <c r="H92" s="144"/>
      <c r="I92" s="144"/>
      <c r="J92" s="144"/>
      <c r="K92" s="144"/>
      <c r="L92" s="144"/>
    </row>
    <row r="93" spans="1:12" outlineLevel="1" x14ac:dyDescent="0.25">
      <c r="A93" s="263"/>
      <c r="B93" s="264"/>
      <c r="C93" s="264"/>
      <c r="D93" s="264"/>
      <c r="E93" s="265"/>
      <c r="F93" s="144"/>
      <c r="G93" s="144"/>
      <c r="H93" s="144"/>
      <c r="I93" s="144"/>
      <c r="J93" s="144"/>
      <c r="K93" s="144"/>
      <c r="L93" s="144"/>
    </row>
    <row r="94" spans="1:12" outlineLevel="1" x14ac:dyDescent="0.25">
      <c r="A94" s="263"/>
      <c r="B94" s="264"/>
      <c r="C94" s="264"/>
      <c r="D94" s="264"/>
      <c r="E94" s="265"/>
      <c r="F94" s="144"/>
      <c r="G94" s="144"/>
      <c r="H94" s="144"/>
      <c r="I94" s="144"/>
      <c r="J94" s="144"/>
      <c r="K94" s="144"/>
      <c r="L94" s="144"/>
    </row>
    <row r="95" spans="1:12" outlineLevel="1" x14ac:dyDescent="0.25">
      <c r="A95" s="263"/>
      <c r="B95" s="264"/>
      <c r="C95" s="264"/>
      <c r="D95" s="264"/>
      <c r="E95" s="265"/>
      <c r="F95" s="144"/>
      <c r="G95" s="144"/>
      <c r="H95" s="144"/>
      <c r="I95" s="144"/>
      <c r="J95" s="144"/>
      <c r="K95" s="144"/>
      <c r="L95" s="144"/>
    </row>
    <row r="96" spans="1:12" outlineLevel="1" x14ac:dyDescent="0.25">
      <c r="A96" s="263"/>
      <c r="B96" s="264"/>
      <c r="C96" s="264"/>
      <c r="D96" s="264"/>
      <c r="E96" s="265"/>
      <c r="F96" s="144"/>
      <c r="G96" s="144"/>
      <c r="H96" s="144"/>
      <c r="I96" s="144"/>
      <c r="J96" s="144"/>
      <c r="K96" s="144"/>
      <c r="L96" s="144"/>
    </row>
    <row r="97" spans="1:12" outlineLevel="1" x14ac:dyDescent="0.25">
      <c r="A97" s="266"/>
      <c r="B97" s="267"/>
      <c r="C97" s="267"/>
      <c r="D97" s="267"/>
      <c r="E97" s="268"/>
      <c r="F97" s="144"/>
      <c r="G97" s="144"/>
      <c r="H97" s="144"/>
      <c r="I97" s="144"/>
      <c r="J97" s="144"/>
      <c r="K97" s="144"/>
      <c r="L97" s="144"/>
    </row>
    <row r="98" spans="1:12" outlineLevel="1" x14ac:dyDescent="0.25">
      <c r="A98" s="12"/>
      <c r="B98" s="12"/>
      <c r="C98" s="12"/>
      <c r="D98" s="12"/>
      <c r="E98" s="12"/>
      <c r="F98" s="12"/>
      <c r="G98" s="12"/>
      <c r="H98" s="12"/>
      <c r="I98" s="12"/>
      <c r="J98" s="12"/>
      <c r="K98" s="12"/>
      <c r="L98" s="12"/>
    </row>
    <row r="99" spans="1:12" outlineLevel="1" x14ac:dyDescent="0.25">
      <c r="A99" s="12" t="s">
        <v>216</v>
      </c>
      <c r="B99" s="12"/>
      <c r="C99" s="12"/>
      <c r="D99" s="12"/>
      <c r="E99" s="12"/>
      <c r="F99" s="12"/>
      <c r="G99" s="230" t="s">
        <v>199</v>
      </c>
      <c r="H99" s="230"/>
      <c r="I99" s="230"/>
      <c r="J99" s="230"/>
      <c r="K99" s="230"/>
      <c r="L99" s="12"/>
    </row>
    <row r="100" spans="1:12" outlineLevel="1" x14ac:dyDescent="0.25">
      <c r="A100" s="12"/>
      <c r="B100" s="12"/>
      <c r="C100" s="12"/>
      <c r="D100" s="12"/>
      <c r="E100" s="12"/>
      <c r="F100" s="12"/>
      <c r="G100" s="12"/>
      <c r="H100" s="12"/>
      <c r="I100" s="12"/>
      <c r="J100" s="12"/>
      <c r="K100" s="12"/>
      <c r="L100" s="12"/>
    </row>
    <row r="101" spans="1:12" ht="13.2" customHeight="1" outlineLevel="1" x14ac:dyDescent="0.25">
      <c r="A101" s="269" t="s">
        <v>179</v>
      </c>
      <c r="B101" s="270"/>
      <c r="C101" s="270"/>
      <c r="D101" s="271"/>
      <c r="E101" s="278" t="s">
        <v>33</v>
      </c>
      <c r="F101" s="12"/>
      <c r="H101" s="12"/>
      <c r="I101" s="12"/>
      <c r="J101" s="12"/>
      <c r="K101" s="12"/>
      <c r="L101" s="12"/>
    </row>
    <row r="102" spans="1:12" outlineLevel="1" x14ac:dyDescent="0.25">
      <c r="A102" s="272"/>
      <c r="B102" s="273"/>
      <c r="C102" s="273"/>
      <c r="D102" s="274"/>
      <c r="E102" s="279"/>
      <c r="F102" s="12"/>
      <c r="H102" s="12"/>
      <c r="I102" s="12"/>
      <c r="J102" s="12"/>
      <c r="K102" s="12"/>
      <c r="L102" s="12"/>
    </row>
    <row r="103" spans="1:12" outlineLevel="1" x14ac:dyDescent="0.25">
      <c r="A103" s="275"/>
      <c r="B103" s="276"/>
      <c r="C103" s="276"/>
      <c r="D103" s="277"/>
      <c r="E103" s="280"/>
      <c r="F103" s="12"/>
      <c r="H103" s="12"/>
      <c r="I103" s="12"/>
      <c r="J103" s="12"/>
      <c r="K103" s="12"/>
      <c r="L103" s="12"/>
    </row>
    <row r="104" spans="1:12" outlineLevel="1" x14ac:dyDescent="0.25">
      <c r="A104" s="12"/>
      <c r="B104" s="12"/>
      <c r="C104" s="12"/>
      <c r="D104" s="12"/>
      <c r="E104" s="12"/>
      <c r="F104" s="12"/>
      <c r="G104" s="12"/>
      <c r="H104" s="12"/>
      <c r="I104" s="12"/>
      <c r="J104" s="12"/>
      <c r="K104" s="12"/>
      <c r="L104" s="12"/>
    </row>
    <row r="105" spans="1:12" ht="13.2" customHeight="1" outlineLevel="1" x14ac:dyDescent="0.25">
      <c r="A105" s="269" t="s">
        <v>135</v>
      </c>
      <c r="B105" s="270"/>
      <c r="C105" s="270"/>
      <c r="D105" s="271"/>
      <c r="E105" s="278" t="s">
        <v>33</v>
      </c>
      <c r="F105" s="12"/>
      <c r="H105" s="12"/>
      <c r="I105" s="12"/>
      <c r="J105" s="12"/>
      <c r="K105" s="12"/>
      <c r="L105" s="12"/>
    </row>
    <row r="106" spans="1:12" outlineLevel="1" x14ac:dyDescent="0.25">
      <c r="A106" s="272"/>
      <c r="B106" s="273"/>
      <c r="C106" s="273"/>
      <c r="D106" s="274"/>
      <c r="E106" s="279"/>
      <c r="F106" s="12"/>
      <c r="H106" s="12"/>
      <c r="I106" s="12"/>
      <c r="J106" s="12"/>
      <c r="K106" s="12"/>
      <c r="L106" s="12"/>
    </row>
    <row r="107" spans="1:12" outlineLevel="1" x14ac:dyDescent="0.25">
      <c r="A107" s="275"/>
      <c r="B107" s="276"/>
      <c r="C107" s="276"/>
      <c r="D107" s="277"/>
      <c r="E107" s="280"/>
      <c r="F107" s="12"/>
    </row>
    <row r="108" spans="1:12" outlineLevel="1" x14ac:dyDescent="0.25">
      <c r="F108" s="12"/>
    </row>
    <row r="109" spans="1:12" outlineLevel="1" x14ac:dyDescent="0.25">
      <c r="A109" s="147"/>
      <c r="B109" s="147"/>
      <c r="C109" s="147"/>
      <c r="D109" s="147"/>
      <c r="E109" s="147"/>
      <c r="F109" s="12"/>
    </row>
    <row r="110" spans="1:12" outlineLevel="1" x14ac:dyDescent="0.25">
      <c r="A110" s="9" t="s">
        <v>176</v>
      </c>
      <c r="B110" s="147"/>
      <c r="C110" s="147"/>
      <c r="D110" s="147"/>
      <c r="E110" s="147"/>
      <c r="F110" s="12"/>
    </row>
    <row r="111" spans="1:12" outlineLevel="1" x14ac:dyDescent="0.25">
      <c r="A111" s="260" t="s">
        <v>178</v>
      </c>
      <c r="B111" s="261"/>
      <c r="C111" s="261"/>
      <c r="D111" s="261"/>
      <c r="E111" s="262"/>
      <c r="G111" s="224" t="s">
        <v>181</v>
      </c>
      <c r="H111" s="224"/>
      <c r="I111" s="224"/>
      <c r="J111" s="224"/>
      <c r="K111" s="224"/>
    </row>
    <row r="112" spans="1:12" outlineLevel="1" x14ac:dyDescent="0.25">
      <c r="A112" s="263"/>
      <c r="B112" s="264"/>
      <c r="C112" s="264"/>
      <c r="D112" s="264"/>
      <c r="E112" s="265"/>
    </row>
    <row r="113" spans="1:11" outlineLevel="1" x14ac:dyDescent="0.25">
      <c r="A113" s="263"/>
      <c r="B113" s="264"/>
      <c r="C113" s="264"/>
      <c r="D113" s="264"/>
      <c r="E113" s="265"/>
    </row>
    <row r="114" spans="1:11" outlineLevel="1" x14ac:dyDescent="0.25">
      <c r="A114" s="266"/>
      <c r="B114" s="267"/>
      <c r="C114" s="267"/>
      <c r="D114" s="267"/>
      <c r="E114" s="268"/>
    </row>
    <row r="115" spans="1:11" outlineLevel="1" x14ac:dyDescent="0.25">
      <c r="A115" s="147"/>
      <c r="B115" s="147"/>
      <c r="C115" s="147"/>
      <c r="D115" s="147"/>
      <c r="E115" s="147"/>
    </row>
    <row r="116" spans="1:11" outlineLevel="1" x14ac:dyDescent="0.25">
      <c r="A116" s="12" t="s">
        <v>217</v>
      </c>
      <c r="B116" s="147"/>
      <c r="C116" s="147"/>
      <c r="D116" s="147"/>
      <c r="E116" s="147"/>
      <c r="G116" s="230" t="s">
        <v>199</v>
      </c>
      <c r="H116" s="230"/>
      <c r="I116" s="230"/>
      <c r="J116" s="230"/>
      <c r="K116" s="230"/>
    </row>
    <row r="117" spans="1:11" outlineLevel="1" x14ac:dyDescent="0.25">
      <c r="A117" s="147"/>
      <c r="B117" s="147"/>
      <c r="C117" s="147"/>
      <c r="D117" s="147"/>
      <c r="E117" s="147"/>
    </row>
    <row r="118" spans="1:11" outlineLevel="1" x14ac:dyDescent="0.25"/>
    <row r="119" spans="1:11" outlineLevel="1" x14ac:dyDescent="0.25">
      <c r="A119" s="3" t="s">
        <v>177</v>
      </c>
    </row>
    <row r="120" spans="1:11" outlineLevel="1" x14ac:dyDescent="0.25">
      <c r="A120" s="251"/>
      <c r="B120" s="252"/>
      <c r="C120" s="252"/>
      <c r="D120" s="252"/>
      <c r="E120" s="253"/>
    </row>
    <row r="121" spans="1:11" outlineLevel="1" x14ac:dyDescent="0.25">
      <c r="A121" s="254"/>
      <c r="B121" s="255"/>
      <c r="C121" s="255"/>
      <c r="D121" s="255"/>
      <c r="E121" s="256"/>
    </row>
    <row r="122" spans="1:11" outlineLevel="1" x14ac:dyDescent="0.25">
      <c r="A122" s="254"/>
      <c r="B122" s="255"/>
      <c r="C122" s="255"/>
      <c r="D122" s="255"/>
      <c r="E122" s="256"/>
    </row>
    <row r="123" spans="1:11" outlineLevel="1" x14ac:dyDescent="0.25">
      <c r="A123" s="257"/>
      <c r="B123" s="258"/>
      <c r="C123" s="258"/>
      <c r="D123" s="258"/>
      <c r="E123" s="259"/>
    </row>
    <row r="124" spans="1:11" outlineLevel="1" x14ac:dyDescent="0.25"/>
    <row r="125" spans="1:11" outlineLevel="1" x14ac:dyDescent="0.25"/>
    <row r="126" spans="1:11" outlineLevel="1" x14ac:dyDescent="0.25"/>
    <row r="127" spans="1:11" ht="15.6" outlineLevel="1" x14ac:dyDescent="0.3">
      <c r="A127" s="22" t="s">
        <v>171</v>
      </c>
    </row>
    <row r="128" spans="1:11" outlineLevel="1" x14ac:dyDescent="0.25"/>
    <row r="129" spans="1:11" ht="12.75" customHeight="1" outlineLevel="1" x14ac:dyDescent="0.25">
      <c r="A129" s="3" t="s">
        <v>188</v>
      </c>
      <c r="B129" s="2"/>
      <c r="C129" s="2"/>
      <c r="D129" s="2"/>
      <c r="E129" s="2"/>
      <c r="F129" s="2"/>
      <c r="G129" s="224" t="s">
        <v>187</v>
      </c>
      <c r="H129" s="224"/>
      <c r="I129" s="224"/>
      <c r="J129" s="224"/>
      <c r="K129" s="224"/>
    </row>
    <row r="130" spans="1:11" ht="13.2" customHeight="1" outlineLevel="1" x14ac:dyDescent="0.25">
      <c r="A130" s="218" t="s">
        <v>189</v>
      </c>
      <c r="B130" s="218"/>
      <c r="C130" s="218"/>
      <c r="D130" s="218"/>
      <c r="E130" s="218"/>
      <c r="F130" s="137"/>
    </row>
    <row r="131" spans="1:11" outlineLevel="1" x14ac:dyDescent="0.25">
      <c r="A131" s="218"/>
      <c r="B131" s="218"/>
      <c r="C131" s="218"/>
      <c r="D131" s="218"/>
      <c r="E131" s="218"/>
      <c r="F131" s="137"/>
      <c r="G131" s="137"/>
      <c r="H131" s="137"/>
      <c r="I131" s="137"/>
      <c r="J131" s="137"/>
      <c r="K131" s="137"/>
    </row>
    <row r="132" spans="1:11" outlineLevel="1" x14ac:dyDescent="0.25">
      <c r="A132" s="12"/>
      <c r="B132" s="12"/>
      <c r="C132" s="12"/>
      <c r="D132" s="8"/>
      <c r="E132" s="8"/>
      <c r="F132" s="8"/>
      <c r="G132" s="12"/>
      <c r="H132" s="12"/>
      <c r="I132" s="12"/>
      <c r="J132" s="12"/>
      <c r="K132" s="12"/>
    </row>
    <row r="133" spans="1:11" outlineLevel="1" x14ac:dyDescent="0.25">
      <c r="A133" s="2" t="s">
        <v>198</v>
      </c>
      <c r="B133" s="2"/>
      <c r="C133" s="2"/>
      <c r="D133" s="7"/>
      <c r="E133" s="32" t="s">
        <v>33</v>
      </c>
      <c r="F133" s="7"/>
      <c r="G133" s="2"/>
      <c r="H133" s="2"/>
      <c r="I133" s="2"/>
      <c r="J133" s="2"/>
      <c r="K133" s="2"/>
    </row>
    <row r="134" spans="1:11" outlineLevel="1" x14ac:dyDescent="0.25">
      <c r="A134" s="232" t="str">
        <f>IF(E133="Nee","Gelieve motivering op te nemen waarom u geen brief in kader van art 3:69 WVV heeft verstuurd.","")</f>
        <v/>
      </c>
      <c r="B134" s="233"/>
      <c r="C134" s="233"/>
      <c r="D134" s="234"/>
      <c r="E134" s="184" t="str">
        <f>IF(E133="Ja","Referentie","")</f>
        <v>Referentie</v>
      </c>
      <c r="F134" s="7"/>
      <c r="G134" s="230" t="s">
        <v>200</v>
      </c>
      <c r="H134" s="230"/>
      <c r="I134" s="230"/>
      <c r="J134" s="230"/>
      <c r="K134" s="230"/>
    </row>
    <row r="135" spans="1:11" outlineLevel="1" x14ac:dyDescent="0.25">
      <c r="A135" s="238"/>
      <c r="B135" s="239"/>
      <c r="C135" s="239"/>
      <c r="D135" s="240"/>
      <c r="E135" s="183"/>
      <c r="F135" s="7"/>
      <c r="G135" s="230" t="s">
        <v>218</v>
      </c>
      <c r="H135" s="230"/>
      <c r="I135" s="230"/>
      <c r="J135" s="230"/>
      <c r="K135" s="230"/>
    </row>
    <row r="136" spans="1:11" outlineLevel="1" x14ac:dyDescent="0.25">
      <c r="A136" s="2"/>
      <c r="B136" s="2"/>
      <c r="C136" s="2"/>
      <c r="D136" s="7"/>
      <c r="E136" s="183"/>
      <c r="F136" s="7"/>
      <c r="G136" s="2"/>
      <c r="H136" s="2"/>
      <c r="I136" s="2"/>
      <c r="J136" s="2"/>
      <c r="K136" s="2"/>
    </row>
    <row r="137" spans="1:11" ht="13.2" customHeight="1" outlineLevel="1" x14ac:dyDescent="0.25">
      <c r="A137" s="218" t="s">
        <v>203</v>
      </c>
      <c r="B137" s="218"/>
      <c r="C137" s="218"/>
      <c r="D137" s="218"/>
      <c r="E137" s="183"/>
      <c r="F137" s="7"/>
      <c r="G137" s="2"/>
      <c r="H137" s="2"/>
      <c r="I137" s="2"/>
      <c r="J137" s="2"/>
      <c r="K137" s="2"/>
    </row>
    <row r="138" spans="1:11" outlineLevel="1" x14ac:dyDescent="0.25">
      <c r="A138" s="218"/>
      <c r="B138" s="218"/>
      <c r="C138" s="218"/>
      <c r="D138" s="218"/>
      <c r="E138" s="183"/>
      <c r="F138" s="7"/>
      <c r="G138" s="2"/>
      <c r="H138" s="2"/>
      <c r="I138" s="2"/>
      <c r="J138" s="2"/>
      <c r="K138" s="2"/>
    </row>
    <row r="139" spans="1:11" outlineLevel="1" x14ac:dyDescent="0.25">
      <c r="A139" s="218"/>
      <c r="B139" s="218"/>
      <c r="C139" s="218"/>
      <c r="D139" s="218"/>
      <c r="E139" s="32" t="s">
        <v>33</v>
      </c>
      <c r="F139" s="7"/>
      <c r="G139" s="2"/>
      <c r="H139" s="2"/>
      <c r="I139" s="2"/>
      <c r="J139" s="2"/>
      <c r="K139" s="2"/>
    </row>
    <row r="140" spans="1:11" outlineLevel="1" x14ac:dyDescent="0.25">
      <c r="A140" s="2"/>
      <c r="B140" s="2"/>
      <c r="C140" s="2"/>
      <c r="D140" s="7"/>
      <c r="E140" s="184" t="str">
        <f>IF(E139="Ja","Referentie","")</f>
        <v>Referentie</v>
      </c>
      <c r="F140" s="7"/>
      <c r="G140" s="230" t="s">
        <v>201</v>
      </c>
      <c r="H140" s="230"/>
      <c r="I140" s="230"/>
      <c r="J140" s="230"/>
      <c r="K140" s="230"/>
    </row>
    <row r="141" spans="1:11" outlineLevel="1" x14ac:dyDescent="0.25">
      <c r="A141" s="2"/>
      <c r="B141" s="2"/>
      <c r="C141" s="2"/>
      <c r="D141" s="7"/>
      <c r="E141" s="7"/>
      <c r="F141" s="7"/>
      <c r="G141" s="2"/>
      <c r="H141" s="2"/>
      <c r="I141" s="2"/>
      <c r="J141" s="2"/>
      <c r="K141" s="2"/>
    </row>
    <row r="142" spans="1:11" outlineLevel="1" x14ac:dyDescent="0.25">
      <c r="A142" s="218" t="s">
        <v>202</v>
      </c>
      <c r="B142" s="218"/>
      <c r="C142" s="218"/>
      <c r="D142" s="218"/>
      <c r="E142" s="7"/>
      <c r="F142" s="7"/>
      <c r="G142" s="2"/>
      <c r="H142" s="2"/>
      <c r="I142" s="2"/>
      <c r="J142" s="2"/>
      <c r="K142" s="2"/>
    </row>
    <row r="143" spans="1:11" outlineLevel="1" x14ac:dyDescent="0.25">
      <c r="A143" s="218"/>
      <c r="B143" s="218"/>
      <c r="C143" s="218"/>
      <c r="D143" s="218"/>
      <c r="E143" s="7"/>
      <c r="F143" s="7"/>
      <c r="G143" s="2"/>
      <c r="H143" s="2"/>
      <c r="I143" s="2"/>
      <c r="J143" s="2"/>
      <c r="K143" s="2"/>
    </row>
    <row r="144" spans="1:11" outlineLevel="1" x14ac:dyDescent="0.25">
      <c r="A144" s="218"/>
      <c r="B144" s="218"/>
      <c r="C144" s="218"/>
      <c r="D144" s="218"/>
      <c r="E144" s="32" t="s">
        <v>33</v>
      </c>
      <c r="F144" s="7"/>
      <c r="G144" s="2"/>
      <c r="H144" s="2"/>
      <c r="I144" s="2"/>
      <c r="J144" s="2"/>
      <c r="K144" s="2"/>
    </row>
    <row r="145" spans="1:12" outlineLevel="1" x14ac:dyDescent="0.25">
      <c r="A145" s="2"/>
      <c r="B145" s="2"/>
      <c r="C145" s="2"/>
      <c r="D145" s="7"/>
      <c r="E145" s="184" t="str">
        <f>IF(E144="Ja","Referentie","")</f>
        <v>Referentie</v>
      </c>
      <c r="F145" s="7"/>
      <c r="G145" s="230" t="s">
        <v>200</v>
      </c>
      <c r="H145" s="230"/>
      <c r="I145" s="230"/>
      <c r="J145" s="230"/>
      <c r="K145" s="230"/>
    </row>
    <row r="146" spans="1:12" outlineLevel="1" x14ac:dyDescent="0.25">
      <c r="A146" s="2"/>
      <c r="B146" s="2"/>
      <c r="C146" s="2"/>
      <c r="D146" s="7"/>
      <c r="E146" s="7"/>
      <c r="F146" s="7"/>
      <c r="G146" s="2"/>
      <c r="H146" s="2"/>
      <c r="I146" s="2"/>
      <c r="J146" s="2"/>
      <c r="K146" s="2"/>
    </row>
    <row r="147" spans="1:12" outlineLevel="1" x14ac:dyDescent="0.25">
      <c r="A147" s="2"/>
      <c r="B147" s="2"/>
      <c r="C147" s="2"/>
      <c r="D147" s="7"/>
      <c r="E147" s="7"/>
      <c r="F147" s="7"/>
      <c r="G147" s="2"/>
      <c r="H147" s="2"/>
      <c r="I147" s="2"/>
      <c r="J147" s="2"/>
      <c r="K147" s="2"/>
    </row>
    <row r="148" spans="1:12" outlineLevel="1" x14ac:dyDescent="0.25">
      <c r="A148" s="3" t="s">
        <v>172</v>
      </c>
      <c r="B148" s="2"/>
      <c r="C148" s="2"/>
      <c r="D148" s="2"/>
      <c r="E148" s="2"/>
      <c r="F148" s="2"/>
      <c r="G148" s="2"/>
      <c r="H148" s="2"/>
      <c r="I148" s="2"/>
      <c r="J148" s="2"/>
      <c r="K148" s="2"/>
    </row>
    <row r="149" spans="1:12" outlineLevel="1" x14ac:dyDescent="0.25">
      <c r="A149" s="218" t="s">
        <v>315</v>
      </c>
      <c r="B149" s="218"/>
      <c r="C149" s="218"/>
      <c r="D149" s="218"/>
      <c r="E149" s="218"/>
      <c r="F149" s="14"/>
      <c r="G149" s="14"/>
      <c r="H149" s="14"/>
      <c r="I149" s="14"/>
      <c r="J149" s="14"/>
      <c r="K149" s="14"/>
    </row>
    <row r="150" spans="1:12" outlineLevel="1" x14ac:dyDescent="0.25">
      <c r="A150" s="231"/>
      <c r="B150" s="231"/>
      <c r="C150" s="231"/>
      <c r="D150" s="231"/>
      <c r="E150" s="231"/>
      <c r="F150" s="14"/>
      <c r="G150" s="14"/>
      <c r="H150" s="14"/>
      <c r="I150" s="14"/>
      <c r="J150" s="14"/>
      <c r="K150" s="14"/>
    </row>
    <row r="151" spans="1:12" ht="13.2" customHeight="1" outlineLevel="1" x14ac:dyDescent="0.25">
      <c r="A151" s="232"/>
      <c r="B151" s="233"/>
      <c r="C151" s="233"/>
      <c r="D151" s="233"/>
      <c r="E151" s="234"/>
      <c r="F151" s="142"/>
      <c r="G151" s="213" t="s">
        <v>182</v>
      </c>
      <c r="H151" s="213"/>
      <c r="I151" s="213"/>
      <c r="J151" s="213"/>
      <c r="K151" s="213"/>
    </row>
    <row r="152" spans="1:12" outlineLevel="1" x14ac:dyDescent="0.25">
      <c r="A152" s="235"/>
      <c r="B152" s="236"/>
      <c r="C152" s="236"/>
      <c r="D152" s="236"/>
      <c r="E152" s="237"/>
      <c r="F152" s="142"/>
      <c r="G152" s="213"/>
      <c r="H152" s="213"/>
      <c r="I152" s="213"/>
      <c r="J152" s="213"/>
      <c r="K152" s="213"/>
    </row>
    <row r="153" spans="1:12" outlineLevel="1" x14ac:dyDescent="0.25">
      <c r="A153" s="238"/>
      <c r="B153" s="239"/>
      <c r="C153" s="239"/>
      <c r="D153" s="239"/>
      <c r="E153" s="240"/>
      <c r="F153" s="142"/>
      <c r="G153" s="213"/>
      <c r="H153" s="213"/>
      <c r="I153" s="213"/>
      <c r="J153" s="213"/>
      <c r="K153" s="213"/>
    </row>
    <row r="154" spans="1:12" outlineLevel="1" x14ac:dyDescent="0.25">
      <c r="A154" s="2" t="s">
        <v>152</v>
      </c>
      <c r="B154" s="2"/>
      <c r="C154" s="2"/>
      <c r="D154" s="2"/>
      <c r="E154" s="2"/>
      <c r="F154" s="2"/>
      <c r="G154" s="2"/>
      <c r="H154" s="2"/>
      <c r="I154" s="2"/>
      <c r="J154" s="2"/>
      <c r="K154" s="2"/>
    </row>
    <row r="155" spans="1:12" outlineLevel="1" x14ac:dyDescent="0.25">
      <c r="A155" s="2"/>
      <c r="B155" s="2"/>
      <c r="C155" s="2"/>
      <c r="D155" s="2"/>
      <c r="E155" s="2"/>
      <c r="F155" s="2"/>
      <c r="G155" s="2"/>
      <c r="H155" s="2"/>
      <c r="I155" s="2"/>
      <c r="J155" s="2"/>
      <c r="K155" s="2"/>
    </row>
    <row r="156" spans="1:12" outlineLevel="1" x14ac:dyDescent="0.25">
      <c r="A156" s="2"/>
      <c r="B156" s="2"/>
      <c r="C156" s="2"/>
      <c r="D156" s="2"/>
      <c r="E156" s="2"/>
      <c r="F156" s="12"/>
      <c r="G156" s="12"/>
      <c r="H156" s="12"/>
      <c r="I156" s="12"/>
      <c r="J156" s="12"/>
      <c r="K156" s="12"/>
      <c r="L156" s="147"/>
    </row>
    <row r="157" spans="1:12" outlineLevel="1" x14ac:dyDescent="0.25">
      <c r="A157" s="3" t="s">
        <v>173</v>
      </c>
      <c r="B157" s="2"/>
      <c r="C157" s="2"/>
      <c r="D157" s="2"/>
      <c r="E157" s="2"/>
      <c r="F157" s="12"/>
      <c r="G157" s="12"/>
      <c r="H157" s="12"/>
      <c r="I157" s="12"/>
      <c r="J157" s="12"/>
      <c r="K157" s="12"/>
      <c r="L157" s="147"/>
    </row>
    <row r="158" spans="1:12" outlineLevel="1" x14ac:dyDescent="0.25">
      <c r="A158" s="214" t="s">
        <v>184</v>
      </c>
      <c r="B158" s="214"/>
      <c r="C158" s="214"/>
      <c r="D158" s="214"/>
      <c r="E158" s="214"/>
      <c r="F158" s="12"/>
      <c r="G158" s="12"/>
      <c r="H158" s="12"/>
      <c r="I158" s="12"/>
      <c r="J158" s="12"/>
      <c r="K158" s="12"/>
      <c r="L158" s="147"/>
    </row>
    <row r="159" spans="1:12" outlineLevel="1" x14ac:dyDescent="0.25">
      <c r="A159" s="214"/>
      <c r="B159" s="214"/>
      <c r="C159" s="214"/>
      <c r="D159" s="214"/>
      <c r="E159" s="214"/>
      <c r="F159" s="12"/>
      <c r="G159" s="12"/>
      <c r="H159" s="12"/>
      <c r="I159" s="12"/>
      <c r="J159" s="12"/>
      <c r="K159" s="12"/>
      <c r="L159" s="147"/>
    </row>
    <row r="160" spans="1:12" outlineLevel="1" x14ac:dyDescent="0.25">
      <c r="A160" s="300" t="s">
        <v>185</v>
      </c>
      <c r="B160" s="300"/>
      <c r="C160" s="300"/>
      <c r="D160" s="2"/>
      <c r="E160" s="12"/>
      <c r="F160" s="12"/>
      <c r="G160" s="12"/>
      <c r="H160" s="12"/>
      <c r="I160" s="12"/>
      <c r="J160" s="12"/>
      <c r="K160" s="12"/>
      <c r="L160" s="147"/>
    </row>
    <row r="161" spans="1:12" outlineLevel="1" x14ac:dyDescent="0.25">
      <c r="A161" s="291"/>
      <c r="B161" s="292"/>
      <c r="C161" s="292"/>
      <c r="D161" s="292"/>
      <c r="E161" s="293"/>
      <c r="F161" s="12"/>
      <c r="G161" s="213" t="s">
        <v>183</v>
      </c>
      <c r="H161" s="213"/>
      <c r="I161" s="213"/>
      <c r="J161" s="213"/>
      <c r="K161" s="213"/>
      <c r="L161" s="147"/>
    </row>
    <row r="162" spans="1:12" outlineLevel="1" x14ac:dyDescent="0.25">
      <c r="A162" s="294"/>
      <c r="B162" s="295"/>
      <c r="C162" s="295"/>
      <c r="D162" s="295"/>
      <c r="E162" s="296"/>
      <c r="F162" s="12"/>
      <c r="G162" s="213"/>
      <c r="H162" s="213"/>
      <c r="I162" s="213"/>
      <c r="J162" s="213"/>
      <c r="K162" s="213"/>
      <c r="L162" s="147"/>
    </row>
    <row r="163" spans="1:12" outlineLevel="1" x14ac:dyDescent="0.25">
      <c r="A163" s="294"/>
      <c r="B163" s="295"/>
      <c r="C163" s="295"/>
      <c r="D163" s="295"/>
      <c r="E163" s="296"/>
      <c r="F163" s="12"/>
      <c r="G163" s="213"/>
      <c r="H163" s="213"/>
      <c r="I163" s="213"/>
      <c r="J163" s="213"/>
      <c r="K163" s="213"/>
      <c r="L163" s="147"/>
    </row>
    <row r="164" spans="1:12" outlineLevel="1" x14ac:dyDescent="0.25">
      <c r="A164" s="294"/>
      <c r="B164" s="295"/>
      <c r="C164" s="295"/>
      <c r="D164" s="295"/>
      <c r="E164" s="296"/>
      <c r="F164" s="12"/>
      <c r="G164" s="12"/>
      <c r="H164" s="12"/>
      <c r="I164" s="12"/>
      <c r="J164" s="12"/>
      <c r="K164" s="12"/>
      <c r="L164" s="147"/>
    </row>
    <row r="165" spans="1:12" outlineLevel="1" x14ac:dyDescent="0.25">
      <c r="A165" s="294"/>
      <c r="B165" s="295"/>
      <c r="C165" s="295"/>
      <c r="D165" s="295"/>
      <c r="E165" s="296"/>
      <c r="F165" s="12"/>
      <c r="G165" s="12"/>
      <c r="H165" s="12"/>
      <c r="I165" s="12"/>
      <c r="J165" s="12"/>
      <c r="K165" s="12"/>
      <c r="L165" s="147"/>
    </row>
    <row r="166" spans="1:12" outlineLevel="1" x14ac:dyDescent="0.25">
      <c r="A166" s="297"/>
      <c r="B166" s="298"/>
      <c r="C166" s="298"/>
      <c r="D166" s="298"/>
      <c r="E166" s="299"/>
      <c r="F166" s="12"/>
      <c r="G166" s="12"/>
      <c r="H166" s="12"/>
      <c r="I166" s="12"/>
      <c r="J166" s="12"/>
      <c r="K166" s="12"/>
      <c r="L166" s="147"/>
    </row>
    <row r="167" spans="1:12" s="147" customFormat="1" outlineLevel="1" x14ac:dyDescent="0.25">
      <c r="A167" s="12"/>
      <c r="B167" s="12"/>
      <c r="C167" s="12"/>
      <c r="D167" s="12"/>
      <c r="E167" s="12"/>
      <c r="F167" s="12"/>
      <c r="G167" s="12"/>
      <c r="H167" s="12"/>
      <c r="I167" s="12"/>
      <c r="J167" s="12"/>
      <c r="K167" s="12"/>
    </row>
    <row r="168" spans="1:12" s="147" customFormat="1" outlineLevel="1" x14ac:dyDescent="0.25">
      <c r="A168" s="12"/>
      <c r="B168" s="12"/>
      <c r="C168" s="12"/>
      <c r="D168" s="12"/>
      <c r="E168" s="12"/>
      <c r="F168" s="12"/>
      <c r="G168" s="12"/>
      <c r="H168" s="12"/>
      <c r="I168" s="12"/>
      <c r="J168" s="12"/>
      <c r="K168" s="12"/>
    </row>
    <row r="169" spans="1:12" s="147" customFormat="1" outlineLevel="1" x14ac:dyDescent="0.25">
      <c r="A169" s="12"/>
      <c r="B169" s="12"/>
      <c r="C169" s="12"/>
      <c r="D169" s="12"/>
      <c r="E169" s="12"/>
      <c r="F169" s="12"/>
      <c r="G169" s="12"/>
      <c r="H169" s="12"/>
      <c r="I169" s="12"/>
      <c r="J169" s="12"/>
      <c r="K169" s="12"/>
    </row>
    <row r="170" spans="1:12" x14ac:dyDescent="0.25">
      <c r="F170" s="147"/>
      <c r="G170" s="147"/>
      <c r="H170" s="147"/>
      <c r="I170" s="147"/>
      <c r="J170" s="147"/>
      <c r="K170" s="147"/>
      <c r="L170" s="147"/>
    </row>
    <row r="171" spans="1:12" x14ac:dyDescent="0.25">
      <c r="F171" s="147"/>
      <c r="G171" s="147"/>
      <c r="H171" s="147"/>
      <c r="I171" s="147"/>
      <c r="J171" s="147"/>
      <c r="K171" s="147"/>
      <c r="L171" s="147"/>
    </row>
  </sheetData>
  <mergeCells count="63">
    <mergeCell ref="K73:T73"/>
    <mergeCell ref="K67:T67"/>
    <mergeCell ref="K68:T68"/>
    <mergeCell ref="K69:T69"/>
    <mergeCell ref="K70:T72"/>
    <mergeCell ref="K51:T51"/>
    <mergeCell ref="K52:T52"/>
    <mergeCell ref="K53:T53"/>
    <mergeCell ref="K54:T54"/>
    <mergeCell ref="K55:T55"/>
    <mergeCell ref="A53:E60"/>
    <mergeCell ref="A63:C63"/>
    <mergeCell ref="G66:I66"/>
    <mergeCell ref="K65:T65"/>
    <mergeCell ref="K66:T66"/>
    <mergeCell ref="K59:T62"/>
    <mergeCell ref="K63:Q63"/>
    <mergeCell ref="A137:D139"/>
    <mergeCell ref="A142:D144"/>
    <mergeCell ref="G99:K99"/>
    <mergeCell ref="G116:K116"/>
    <mergeCell ref="G134:K134"/>
    <mergeCell ref="G140:K140"/>
    <mergeCell ref="A134:D135"/>
    <mergeCell ref="G135:K135"/>
    <mergeCell ref="A120:E123"/>
    <mergeCell ref="G151:K153"/>
    <mergeCell ref="A161:E166"/>
    <mergeCell ref="G161:K163"/>
    <mergeCell ref="A158:E159"/>
    <mergeCell ref="A160:C160"/>
    <mergeCell ref="G145:K145"/>
    <mergeCell ref="A149:E150"/>
    <mergeCell ref="A151:E153"/>
    <mergeCell ref="C31:E34"/>
    <mergeCell ref="A40:E41"/>
    <mergeCell ref="C45:E48"/>
    <mergeCell ref="A61:E62"/>
    <mergeCell ref="C66:E69"/>
    <mergeCell ref="A111:E114"/>
    <mergeCell ref="A101:D103"/>
    <mergeCell ref="A105:D107"/>
    <mergeCell ref="E105:E107"/>
    <mergeCell ref="A89:E97"/>
    <mergeCell ref="E101:E103"/>
    <mergeCell ref="A75:E77"/>
    <mergeCell ref="A42:C42"/>
    <mergeCell ref="G1:K6"/>
    <mergeCell ref="A130:E131"/>
    <mergeCell ref="G11:I12"/>
    <mergeCell ref="B11:C12"/>
    <mergeCell ref="G45:K45"/>
    <mergeCell ref="G89:K89"/>
    <mergeCell ref="G111:K111"/>
    <mergeCell ref="G75:K77"/>
    <mergeCell ref="G129:K129"/>
    <mergeCell ref="A1:D1"/>
    <mergeCell ref="A29:E29"/>
    <mergeCell ref="G31:K39"/>
    <mergeCell ref="K56:T56"/>
    <mergeCell ref="K57:T57"/>
    <mergeCell ref="K58:T58"/>
    <mergeCell ref="K64:T64"/>
  </mergeCells>
  <conditionalFormatting sqref="B45">
    <cfRule type="cellIs" dxfId="108" priority="7" operator="equal">
      <formula>"Nee"</formula>
    </cfRule>
    <cfRule type="cellIs" dxfId="107" priority="8" operator="equal">
      <formula>"Ja"</formula>
    </cfRule>
  </conditionalFormatting>
  <conditionalFormatting sqref="B66">
    <cfRule type="cellIs" dxfId="106" priority="5" operator="equal">
      <formula>"Nee"</formula>
    </cfRule>
    <cfRule type="cellIs" dxfId="105" priority="6" operator="equal">
      <formula>"Ja"</formula>
    </cfRule>
  </conditionalFormatting>
  <conditionalFormatting sqref="E101">
    <cfRule type="cellIs" dxfId="104" priority="3" operator="equal">
      <formula>"Ja"</formula>
    </cfRule>
    <cfRule type="cellIs" dxfId="103" priority="4" operator="equal">
      <formula>"Nee"</formula>
    </cfRule>
  </conditionalFormatting>
  <conditionalFormatting sqref="E105">
    <cfRule type="cellIs" dxfId="102" priority="1" operator="equal">
      <formula>"Ja"</formula>
    </cfRule>
    <cfRule type="cellIs" dxfId="101" priority="2" operator="equal">
      <formula>"Nee"</formula>
    </cfRule>
  </conditionalFormatting>
  <dataValidations count="1">
    <dataValidation type="list" allowBlank="1" showInputMessage="1" showErrorMessage="1" sqref="B31 B45 B66 E144 E101 E139 E133 E105" xr:uid="{F72A38A3-3060-4091-A583-3AFD3B343B76}">
      <formula1>"Ja,Nee"</formula1>
    </dataValidation>
  </dataValidations>
  <hyperlinks>
    <hyperlink ref="A42" location="'3. Kwalitatieve indicatoren'!D17" display="Link naar tab 3. Kwalitatieve indicatoren" xr:uid="{DF60DDF6-375B-4F9C-B949-073592A96621}"/>
    <hyperlink ref="A63" location="'4. Kwantitatieve indicatoren'!C12" display="Link naar tab 4. Kwantitatieve indicatoren" xr:uid="{3CF7D0FD-358C-4F3A-834B-F8D5AB6BECC8}"/>
    <hyperlink ref="A160" location="'2. Continuïteitsbeoordeling'!A42" display="Link terug naar tab 2. Continuïteitsbeoordeling" xr:uid="{D0D07EAA-C417-49E9-96C4-81AE7704573A}"/>
    <hyperlink ref="A160:C160" location="'1. Intro &amp; beslissingsboom'!A24" display="Link naar tab 1. Intro &amp; beslissingsboom" xr:uid="{4B66567E-D3FE-4F64-84F9-E30024F6209B}"/>
  </hyperlinks>
  <printOptions horizontalCentered="1"/>
  <pageMargins left="0.39370078740157483" right="0.39370078740157483" top="0.39370078740157483" bottom="0.59055118110236227" header="0.19685039370078741" footer="0.19685039370078741"/>
  <pageSetup paperSize="9" scale="75" fitToHeight="0" orientation="portrait" r:id="rId1"/>
  <headerFooter>
    <oddFooter>&amp;L&amp;F - &amp;A&amp;C&amp;P/&amp;N&amp;R&amp;D</oddFooter>
  </headerFooter>
  <rowBreaks count="2" manualBreakCount="2">
    <brk id="72" max="16383" man="1"/>
    <brk id="126" max="16383" man="1"/>
  </rowBreaks>
  <ignoredErrors>
    <ignoredError sqref="B2:B3 E1:E3 A134:E146"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5"/>
  <sheetViews>
    <sheetView showGridLines="0" showZeros="0" zoomScale="90" zoomScaleNormal="90" workbookViewId="0">
      <selection activeCell="B47" sqref="B47:C47"/>
    </sheetView>
  </sheetViews>
  <sheetFormatPr defaultColWidth="8.69921875" defaultRowHeight="13.2" x14ac:dyDescent="0.25"/>
  <cols>
    <col min="1" max="1" width="9.19921875" style="2" customWidth="1"/>
    <col min="2" max="2" width="15.8984375" style="2" customWidth="1"/>
    <col min="3" max="3" width="50" style="2" customWidth="1"/>
    <col min="4" max="4" width="13.59765625" style="2" customWidth="1"/>
    <col min="5" max="5" width="56.69921875" style="2" customWidth="1"/>
    <col min="6" max="6" width="10.59765625" style="2" bestFit="1" customWidth="1"/>
    <col min="7" max="7" width="15.3984375" style="2" customWidth="1"/>
    <col min="8" max="16384" width="8.69921875" style="2"/>
  </cols>
  <sheetData>
    <row r="1" spans="1:10" ht="30" customHeight="1" x14ac:dyDescent="0.25">
      <c r="A1" s="215" t="s">
        <v>286</v>
      </c>
      <c r="B1" s="216"/>
      <c r="C1" s="216"/>
      <c r="D1" s="216"/>
      <c r="E1" s="217"/>
      <c r="F1" s="176" t="str">
        <f>'1. Intro &amp; beslissingsboom'!N1</f>
        <v>Referentie</v>
      </c>
    </row>
    <row r="2" spans="1:10" x14ac:dyDescent="0.25">
      <c r="A2" s="175" t="s">
        <v>1</v>
      </c>
      <c r="B2" s="173" t="str">
        <f>'1. Intro &amp; beslissingsboom'!B2</f>
        <v>Vennootschap XYZ</v>
      </c>
      <c r="C2" s="177"/>
      <c r="D2" s="177"/>
      <c r="E2" s="181" t="s">
        <v>194</v>
      </c>
      <c r="F2" s="185">
        <f>'1. Intro &amp; beslissingsboom'!N2</f>
        <v>0</v>
      </c>
    </row>
    <row r="3" spans="1:10" x14ac:dyDescent="0.25">
      <c r="A3" s="1" t="s">
        <v>2</v>
      </c>
      <c r="B3" s="174">
        <f>'1. Intro &amp; beslissingsboom'!B3</f>
        <v>44196</v>
      </c>
      <c r="C3" s="177"/>
      <c r="D3" s="177"/>
      <c r="E3" s="181" t="s">
        <v>197</v>
      </c>
      <c r="F3" s="186">
        <f>'1. Intro &amp; beslissingsboom'!N3</f>
        <v>44197</v>
      </c>
    </row>
    <row r="6" spans="1:10" x14ac:dyDescent="0.25">
      <c r="A6" s="2" t="s">
        <v>40</v>
      </c>
    </row>
    <row r="8" spans="1:10" x14ac:dyDescent="0.25">
      <c r="A8" s="218" t="s">
        <v>145</v>
      </c>
      <c r="B8" s="218"/>
      <c r="C8" s="218"/>
      <c r="D8" s="218"/>
      <c r="E8" s="218"/>
    </row>
    <row r="9" spans="1:10" x14ac:dyDescent="0.25">
      <c r="A9" s="218"/>
      <c r="B9" s="218"/>
      <c r="C9" s="218"/>
      <c r="D9" s="218"/>
      <c r="E9" s="218"/>
    </row>
    <row r="10" spans="1:10" x14ac:dyDescent="0.25">
      <c r="A10" s="218"/>
      <c r="B10" s="218"/>
      <c r="C10" s="218"/>
      <c r="D10" s="218"/>
      <c r="E10" s="218"/>
    </row>
    <row r="14" spans="1:10" ht="30.6" customHeight="1" x14ac:dyDescent="0.25">
      <c r="A14" s="310" t="s">
        <v>336</v>
      </c>
      <c r="B14" s="311"/>
      <c r="C14" s="312"/>
      <c r="D14" s="4" t="s">
        <v>147</v>
      </c>
      <c r="E14" s="4" t="s">
        <v>316</v>
      </c>
      <c r="G14" s="224" t="s">
        <v>167</v>
      </c>
      <c r="H14" s="224"/>
      <c r="I14" s="224"/>
      <c r="J14" s="224"/>
    </row>
    <row r="15" spans="1:10" x14ac:dyDescent="0.25">
      <c r="A15" s="315" t="s">
        <v>154</v>
      </c>
      <c r="B15" s="316"/>
      <c r="C15" s="317"/>
      <c r="E15" s="17"/>
      <c r="G15" s="224"/>
      <c r="H15" s="224"/>
      <c r="I15" s="224"/>
      <c r="J15" s="224"/>
    </row>
    <row r="16" spans="1:10" x14ac:dyDescent="0.25">
      <c r="B16" s="313" t="s">
        <v>155</v>
      </c>
      <c r="C16" s="313"/>
      <c r="D16" s="5"/>
      <c r="E16" s="17"/>
      <c r="G16" s="224"/>
      <c r="H16" s="224"/>
      <c r="I16" s="224"/>
      <c r="J16" s="224"/>
    </row>
    <row r="17" spans="2:5" ht="42.6" customHeight="1" x14ac:dyDescent="0.25">
      <c r="B17" s="308" t="s">
        <v>8</v>
      </c>
      <c r="C17" s="308"/>
      <c r="D17" s="6" t="s">
        <v>33</v>
      </c>
      <c r="E17" s="21"/>
    </row>
    <row r="18" spans="2:5" ht="30" customHeight="1" x14ac:dyDescent="0.25">
      <c r="B18" s="308" t="s">
        <v>9</v>
      </c>
      <c r="C18" s="308"/>
      <c r="D18" s="6"/>
      <c r="E18" s="21"/>
    </row>
    <row r="19" spans="2:5" ht="16.2" customHeight="1" x14ac:dyDescent="0.25">
      <c r="B19" s="308" t="s">
        <v>10</v>
      </c>
      <c r="C19" s="308"/>
      <c r="D19" s="6"/>
      <c r="E19" s="21"/>
    </row>
    <row r="20" spans="2:5" ht="32.4" customHeight="1" x14ac:dyDescent="0.25">
      <c r="B20" s="308" t="s">
        <v>66</v>
      </c>
      <c r="C20" s="308"/>
      <c r="D20" s="6"/>
      <c r="E20" s="21"/>
    </row>
    <row r="21" spans="2:5" x14ac:dyDescent="0.25">
      <c r="B21" s="313" t="s">
        <v>156</v>
      </c>
      <c r="C21" s="313"/>
      <c r="E21" s="17"/>
    </row>
    <row r="22" spans="2:5" ht="30.6" customHeight="1" x14ac:dyDescent="0.25">
      <c r="B22" s="308" t="s">
        <v>206</v>
      </c>
      <c r="C22" s="308"/>
      <c r="D22" s="6"/>
      <c r="E22" s="21"/>
    </row>
    <row r="23" spans="2:5" ht="13.95" customHeight="1" x14ac:dyDescent="0.25">
      <c r="B23" s="308" t="s">
        <v>11</v>
      </c>
      <c r="C23" s="308"/>
      <c r="D23" s="6"/>
      <c r="E23" s="21"/>
    </row>
    <row r="24" spans="2:5" ht="13.95" customHeight="1" x14ac:dyDescent="0.25">
      <c r="B24" s="318" t="s">
        <v>12</v>
      </c>
      <c r="C24" s="318"/>
      <c r="D24" s="6"/>
      <c r="E24" s="21"/>
    </row>
    <row r="25" spans="2:5" ht="31.95" customHeight="1" x14ac:dyDescent="0.25">
      <c r="B25" s="308" t="s">
        <v>67</v>
      </c>
      <c r="C25" s="308"/>
      <c r="D25" s="6" t="s">
        <v>33</v>
      </c>
      <c r="E25" s="21"/>
    </row>
    <row r="26" spans="2:5" ht="30" customHeight="1" x14ac:dyDescent="0.25">
      <c r="B26" s="308" t="s">
        <v>68</v>
      </c>
      <c r="C26" s="308"/>
      <c r="D26" s="6"/>
      <c r="E26" s="21"/>
    </row>
    <row r="27" spans="2:5" ht="31.2" customHeight="1" x14ac:dyDescent="0.25">
      <c r="B27" s="314" t="s">
        <v>13</v>
      </c>
      <c r="C27" s="314"/>
      <c r="D27" s="6"/>
      <c r="E27" s="21"/>
    </row>
    <row r="28" spans="2:5" x14ac:dyDescent="0.25">
      <c r="B28" s="307" t="s">
        <v>157</v>
      </c>
      <c r="C28" s="307"/>
      <c r="D28" s="7"/>
      <c r="E28" s="17"/>
    </row>
    <row r="29" spans="2:5" ht="28.2" customHeight="1" x14ac:dyDescent="0.25">
      <c r="B29" s="308" t="s">
        <v>65</v>
      </c>
      <c r="C29" s="308"/>
      <c r="D29" s="6"/>
      <c r="E29" s="21"/>
    </row>
    <row r="30" spans="2:5" ht="30" customHeight="1" x14ac:dyDescent="0.25">
      <c r="B30" s="308" t="s">
        <v>14</v>
      </c>
      <c r="C30" s="308"/>
      <c r="D30" s="6"/>
      <c r="E30" s="21"/>
    </row>
    <row r="31" spans="2:5" ht="28.95" customHeight="1" x14ac:dyDescent="0.25">
      <c r="B31" s="308" t="s">
        <v>15</v>
      </c>
      <c r="C31" s="308"/>
      <c r="D31" s="6"/>
      <c r="E31" s="21"/>
    </row>
    <row r="32" spans="2:5" ht="32.4" customHeight="1" x14ac:dyDescent="0.25">
      <c r="B32" s="308" t="s">
        <v>16</v>
      </c>
      <c r="C32" s="308"/>
      <c r="D32" s="6"/>
      <c r="E32" s="21"/>
    </row>
    <row r="33" spans="1:5" ht="41.4" customHeight="1" x14ac:dyDescent="0.25">
      <c r="B33" s="308" t="s">
        <v>17</v>
      </c>
      <c r="C33" s="308"/>
      <c r="D33" s="6"/>
      <c r="E33" s="21"/>
    </row>
    <row r="34" spans="1:5" x14ac:dyDescent="0.25">
      <c r="B34" s="308" t="s">
        <v>134</v>
      </c>
      <c r="C34" s="308"/>
      <c r="D34" s="6"/>
      <c r="E34" s="115"/>
    </row>
    <row r="35" spans="1:5" x14ac:dyDescent="0.25">
      <c r="B35" s="308" t="s">
        <v>69</v>
      </c>
      <c r="C35" s="308"/>
      <c r="D35" s="6"/>
      <c r="E35" s="21"/>
    </row>
    <row r="36" spans="1:5" x14ac:dyDescent="0.25">
      <c r="B36" s="308" t="s">
        <v>18</v>
      </c>
      <c r="C36" s="308"/>
      <c r="D36" s="6"/>
      <c r="E36" s="21"/>
    </row>
    <row r="37" spans="1:5" x14ac:dyDescent="0.25">
      <c r="A37" s="309" t="s">
        <v>158</v>
      </c>
      <c r="B37" s="309"/>
      <c r="C37" s="309"/>
      <c r="D37" s="7"/>
      <c r="E37" s="17"/>
    </row>
    <row r="38" spans="1:5" ht="28.2" customHeight="1" x14ac:dyDescent="0.25">
      <c r="B38" s="308" t="s">
        <v>317</v>
      </c>
      <c r="C38" s="308"/>
      <c r="D38" s="6"/>
      <c r="E38" s="21"/>
    </row>
    <row r="39" spans="1:5" ht="30" customHeight="1" x14ac:dyDescent="0.25">
      <c r="B39" s="308" t="s">
        <v>133</v>
      </c>
      <c r="C39" s="308"/>
      <c r="D39" s="6"/>
      <c r="E39" s="21"/>
    </row>
    <row r="40" spans="1:5" ht="30" customHeight="1" x14ac:dyDescent="0.25">
      <c r="B40" s="308" t="s">
        <v>61</v>
      </c>
      <c r="C40" s="308"/>
      <c r="D40" s="6"/>
      <c r="E40" s="31"/>
    </row>
    <row r="41" spans="1:5" ht="27.6" customHeight="1" x14ac:dyDescent="0.25">
      <c r="B41" s="308" t="s">
        <v>70</v>
      </c>
      <c r="C41" s="308"/>
      <c r="D41" s="6"/>
      <c r="E41" s="21"/>
    </row>
    <row r="42" spans="1:5" x14ac:dyDescent="0.25">
      <c r="B42" s="308" t="s">
        <v>19</v>
      </c>
      <c r="C42" s="308"/>
      <c r="D42" s="6"/>
      <c r="E42" s="21"/>
    </row>
    <row r="43" spans="1:5" ht="26.25" customHeight="1" x14ac:dyDescent="0.25">
      <c r="B43" s="308" t="s">
        <v>132</v>
      </c>
      <c r="C43" s="308"/>
      <c r="D43" s="6"/>
      <c r="E43" s="21"/>
    </row>
    <row r="44" spans="1:5" x14ac:dyDescent="0.25">
      <c r="B44" s="308" t="s">
        <v>60</v>
      </c>
      <c r="C44" s="308"/>
      <c r="D44" s="6"/>
      <c r="E44" s="21"/>
    </row>
    <row r="45" spans="1:5" ht="28.2" customHeight="1" x14ac:dyDescent="0.25">
      <c r="B45" s="308" t="s">
        <v>318</v>
      </c>
      <c r="C45" s="308"/>
      <c r="D45" s="6"/>
      <c r="E45" s="31"/>
    </row>
    <row r="46" spans="1:5" x14ac:dyDescent="0.25">
      <c r="A46" s="309" t="s">
        <v>159</v>
      </c>
      <c r="B46" s="309"/>
      <c r="C46" s="309"/>
      <c r="D46" s="7"/>
      <c r="E46" s="17"/>
    </row>
    <row r="47" spans="1:5" ht="44.4" customHeight="1" x14ac:dyDescent="0.25">
      <c r="B47" s="305" t="s">
        <v>328</v>
      </c>
      <c r="C47" s="306"/>
      <c r="D47" s="6"/>
      <c r="E47" s="21"/>
    </row>
    <row r="48" spans="1:5" x14ac:dyDescent="0.25">
      <c r="B48" s="305" t="s">
        <v>20</v>
      </c>
      <c r="C48" s="306"/>
      <c r="D48" s="6"/>
      <c r="E48" s="21"/>
    </row>
    <row r="49" spans="1:5" ht="31.2" customHeight="1" x14ac:dyDescent="0.25">
      <c r="B49" s="305" t="s">
        <v>62</v>
      </c>
      <c r="C49" s="306"/>
      <c r="D49" s="6"/>
      <c r="E49" s="21"/>
    </row>
    <row r="50" spans="1:5" ht="43.2" customHeight="1" x14ac:dyDescent="0.25">
      <c r="B50" s="305" t="s">
        <v>207</v>
      </c>
      <c r="C50" s="306"/>
      <c r="D50" s="6"/>
      <c r="E50" s="21"/>
    </row>
    <row r="51" spans="1:5" x14ac:dyDescent="0.25">
      <c r="B51" s="305" t="s">
        <v>63</v>
      </c>
      <c r="C51" s="306"/>
      <c r="D51" s="6"/>
      <c r="E51" s="31"/>
    </row>
    <row r="52" spans="1:5" ht="30" customHeight="1" x14ac:dyDescent="0.25">
      <c r="B52" s="305" t="s">
        <v>23</v>
      </c>
      <c r="C52" s="306"/>
      <c r="D52" s="6"/>
      <c r="E52" s="21"/>
    </row>
    <row r="53" spans="1:5" ht="30" customHeight="1" x14ac:dyDescent="0.25">
      <c r="B53" s="305" t="s">
        <v>24</v>
      </c>
      <c r="C53" s="306"/>
      <c r="D53" s="6"/>
      <c r="E53" s="21"/>
    </row>
    <row r="54" spans="1:5" ht="26.4" customHeight="1" x14ac:dyDescent="0.25">
      <c r="B54" s="305" t="s">
        <v>144</v>
      </c>
      <c r="C54" s="306"/>
      <c r="D54" s="6"/>
      <c r="E54" s="21"/>
    </row>
    <row r="55" spans="1:5" x14ac:dyDescent="0.25">
      <c r="B55" s="305" t="s">
        <v>21</v>
      </c>
      <c r="C55" s="306"/>
      <c r="D55" s="6"/>
      <c r="E55" s="21"/>
    </row>
    <row r="56" spans="1:5" x14ac:dyDescent="0.25">
      <c r="B56" s="305" t="s">
        <v>22</v>
      </c>
      <c r="C56" s="306"/>
      <c r="D56" s="6"/>
      <c r="E56" s="21"/>
    </row>
    <row r="57" spans="1:5" x14ac:dyDescent="0.25">
      <c r="B57" s="305" t="s">
        <v>146</v>
      </c>
      <c r="C57" s="306"/>
      <c r="D57" s="6"/>
      <c r="E57" s="139"/>
    </row>
    <row r="58" spans="1:5" x14ac:dyDescent="0.25">
      <c r="A58" s="309" t="s">
        <v>160</v>
      </c>
      <c r="B58" s="309"/>
      <c r="C58" s="309"/>
      <c r="D58" s="7"/>
      <c r="E58" s="17"/>
    </row>
    <row r="59" spans="1:5" x14ac:dyDescent="0.25">
      <c r="B59" s="307" t="s">
        <v>161</v>
      </c>
      <c r="C59" s="307"/>
      <c r="D59" s="7"/>
      <c r="E59" s="17"/>
    </row>
    <row r="60" spans="1:5" ht="28.95" customHeight="1" x14ac:dyDescent="0.25">
      <c r="B60" s="305" t="s">
        <v>75</v>
      </c>
      <c r="C60" s="306"/>
      <c r="D60" s="6"/>
      <c r="E60" s="31"/>
    </row>
    <row r="61" spans="1:5" ht="27.6" customHeight="1" x14ac:dyDescent="0.25">
      <c r="B61" s="305" t="s">
        <v>73</v>
      </c>
      <c r="C61" s="306"/>
      <c r="D61" s="6"/>
      <c r="E61" s="31"/>
    </row>
    <row r="62" spans="1:5" x14ac:dyDescent="0.25">
      <c r="B62" s="307" t="s">
        <v>162</v>
      </c>
      <c r="C62" s="307"/>
      <c r="D62" s="7"/>
      <c r="E62" s="17"/>
    </row>
    <row r="63" spans="1:5" x14ac:dyDescent="0.25">
      <c r="B63" s="305" t="s">
        <v>74</v>
      </c>
      <c r="C63" s="306"/>
      <c r="D63" s="6"/>
      <c r="E63" s="31"/>
    </row>
    <row r="64" spans="1:5" ht="29.4" customHeight="1" x14ac:dyDescent="0.25">
      <c r="B64" s="305" t="s">
        <v>76</v>
      </c>
      <c r="C64" s="306"/>
      <c r="D64" s="6"/>
      <c r="E64" s="31"/>
    </row>
    <row r="65" spans="1:7" x14ac:dyDescent="0.25">
      <c r="B65" s="305" t="s">
        <v>77</v>
      </c>
      <c r="C65" s="306"/>
      <c r="D65" s="6"/>
      <c r="E65" s="31"/>
    </row>
    <row r="66" spans="1:7" x14ac:dyDescent="0.25">
      <c r="A66" s="113"/>
      <c r="B66" s="307" t="s">
        <v>163</v>
      </c>
      <c r="C66" s="307"/>
      <c r="D66" s="7"/>
      <c r="E66" s="17"/>
    </row>
    <row r="67" spans="1:7" ht="27.6" customHeight="1" x14ac:dyDescent="0.25">
      <c r="B67" s="305" t="s">
        <v>71</v>
      </c>
      <c r="C67" s="306"/>
      <c r="D67" s="6"/>
      <c r="E67" s="31"/>
    </row>
    <row r="68" spans="1:7" ht="27" customHeight="1" x14ac:dyDescent="0.25">
      <c r="B68" s="305" t="s">
        <v>72</v>
      </c>
      <c r="C68" s="306"/>
      <c r="D68" s="6"/>
      <c r="E68" s="31"/>
    </row>
    <row r="69" spans="1:7" x14ac:dyDescent="0.25">
      <c r="B69" s="307" t="s">
        <v>164</v>
      </c>
      <c r="C69" s="307"/>
      <c r="D69" s="7"/>
      <c r="E69" s="17"/>
    </row>
    <row r="70" spans="1:7" x14ac:dyDescent="0.25">
      <c r="B70" s="305" t="s">
        <v>143</v>
      </c>
      <c r="C70" s="306"/>
      <c r="D70" s="6"/>
      <c r="E70" s="135"/>
    </row>
    <row r="71" spans="1:7" x14ac:dyDescent="0.25">
      <c r="B71" s="136"/>
      <c r="C71" s="136"/>
      <c r="D71" s="112"/>
      <c r="E71" s="134"/>
    </row>
    <row r="72" spans="1:7" x14ac:dyDescent="0.25">
      <c r="A72" s="304" t="s">
        <v>165</v>
      </c>
      <c r="B72" s="304"/>
      <c r="C72" s="304"/>
    </row>
    <row r="73" spans="1:7" x14ac:dyDescent="0.25">
      <c r="G73" s="103"/>
    </row>
    <row r="74" spans="1:7" x14ac:dyDescent="0.25">
      <c r="G74" s="103"/>
    </row>
    <row r="75" spans="1:7" x14ac:dyDescent="0.25">
      <c r="G75" s="12"/>
    </row>
  </sheetData>
  <autoFilter ref="A14:E70" xr:uid="{0B40A8AF-B7FD-4390-B11D-BC6CE14078AE}">
    <filterColumn colId="0" showButton="0"/>
    <filterColumn colId="1" showButton="0"/>
  </autoFilter>
  <mergeCells count="61">
    <mergeCell ref="A1:E1"/>
    <mergeCell ref="B69:C69"/>
    <mergeCell ref="B70:C70"/>
    <mergeCell ref="B50:C50"/>
    <mergeCell ref="B54:C54"/>
    <mergeCell ref="A15:C15"/>
    <mergeCell ref="B38:C38"/>
    <mergeCell ref="B39:C39"/>
    <mergeCell ref="B41:C41"/>
    <mergeCell ref="B21:C21"/>
    <mergeCell ref="B22:C22"/>
    <mergeCell ref="B23:C23"/>
    <mergeCell ref="B24:C24"/>
    <mergeCell ref="B25:C25"/>
    <mergeCell ref="B26:C26"/>
    <mergeCell ref="B63:C63"/>
    <mergeCell ref="B65:C65"/>
    <mergeCell ref="A8:E10"/>
    <mergeCell ref="B45:C45"/>
    <mergeCell ref="B40:C40"/>
    <mergeCell ref="B20:C20"/>
    <mergeCell ref="B42:C42"/>
    <mergeCell ref="B27:C27"/>
    <mergeCell ref="B28:C28"/>
    <mergeCell ref="B29:C29"/>
    <mergeCell ref="B30:C30"/>
    <mergeCell ref="B31:C31"/>
    <mergeCell ref="B32:C32"/>
    <mergeCell ref="B33:C33"/>
    <mergeCell ref="B35:C35"/>
    <mergeCell ref="B43:C43"/>
    <mergeCell ref="B44:C44"/>
    <mergeCell ref="A14:C14"/>
    <mergeCell ref="A58:C58"/>
    <mergeCell ref="B16:C16"/>
    <mergeCell ref="B18:C18"/>
    <mergeCell ref="B19:C19"/>
    <mergeCell ref="B55:C55"/>
    <mergeCell ref="B56:C56"/>
    <mergeCell ref="B52:C52"/>
    <mergeCell ref="B53:C53"/>
    <mergeCell ref="A46:C46"/>
    <mergeCell ref="B47:C47"/>
    <mergeCell ref="B51:C51"/>
    <mergeCell ref="B17:C17"/>
    <mergeCell ref="G14:J16"/>
    <mergeCell ref="A72:C72"/>
    <mergeCell ref="B57:C57"/>
    <mergeCell ref="B67:C67"/>
    <mergeCell ref="B68:C68"/>
    <mergeCell ref="B59:C59"/>
    <mergeCell ref="B60:C60"/>
    <mergeCell ref="B34:C34"/>
    <mergeCell ref="B61:C61"/>
    <mergeCell ref="B66:C66"/>
    <mergeCell ref="B62:C62"/>
    <mergeCell ref="B49:C49"/>
    <mergeCell ref="B48:C48"/>
    <mergeCell ref="B36:C36"/>
    <mergeCell ref="A37:C37"/>
    <mergeCell ref="B64:C64"/>
  </mergeCells>
  <dataValidations count="2">
    <dataValidation type="list" allowBlank="1" showInputMessage="1" showErrorMessage="1" sqref="D17:D20 D29:D36 D22:D27 D38:D45 D67:D68 D70:D71 D60:D65 D47:D51 D54:D57" xr:uid="{678DFE59-0C23-46D0-B890-577DDD9CBF80}">
      <formula1>"Ja,Nee"</formula1>
    </dataValidation>
    <dataValidation type="list" allowBlank="1" showInputMessage="1" showErrorMessage="1" sqref="D52:D53" xr:uid="{803B718D-D845-4290-B6CC-7F36FB72C234}">
      <formula1>"Ja,Nee, Nvt"</formula1>
    </dataValidation>
  </dataValidations>
  <hyperlinks>
    <hyperlink ref="A72" location="'2. Continuïteitsbeoordeling'!A42" display="Link terug naar tab 2. Continuïteitsbeoordeling" xr:uid="{8193B636-D120-4BBB-9A2D-8CBF5EA52DFE}"/>
  </hyperlinks>
  <printOptions horizontalCentered="1"/>
  <pageMargins left="0.19685039370078741" right="0.19685039370078741" top="0.39370078740157483" bottom="0.78740157480314965" header="0.19685039370078741" footer="0.19685039370078741"/>
  <pageSetup paperSize="9" scale="63" fitToHeight="0" orientation="portrait" r:id="rId1"/>
  <headerFooter>
    <oddFooter>&amp;L&amp;F - &amp;A&amp;C&amp;P/&amp;N&amp;R&amp;D</oddFooter>
  </headerFooter>
  <rowBreaks count="1" manualBreakCount="1">
    <brk id="57" max="16383" man="1"/>
  </rowBreaks>
  <ignoredErrors>
    <ignoredError sqref="B2:F3 F1"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63"/>
  <sheetViews>
    <sheetView showGridLines="0" showZeros="0" tabSelected="1" zoomScale="90" zoomScaleNormal="90" workbookViewId="0">
      <selection activeCell="B13" sqref="B13"/>
    </sheetView>
  </sheetViews>
  <sheetFormatPr defaultColWidth="8.69921875" defaultRowHeight="13.2" outlineLevelRow="1" x14ac:dyDescent="0.25"/>
  <cols>
    <col min="1" max="1" width="8.8984375" style="2" customWidth="1"/>
    <col min="2" max="2" width="41.69921875" style="2" customWidth="1"/>
    <col min="3" max="7" width="18.8984375" style="2" customWidth="1"/>
    <col min="8" max="8" width="25.59765625" style="2" customWidth="1"/>
    <col min="9" max="9" width="2.8984375" style="2" customWidth="1"/>
    <col min="10" max="10" width="8.69921875" style="2"/>
    <col min="11" max="11" width="16" style="2" customWidth="1"/>
    <col min="12" max="16384" width="8.69921875" style="2"/>
  </cols>
  <sheetData>
    <row r="1" spans="1:17" ht="30" customHeight="1" x14ac:dyDescent="0.25">
      <c r="A1" s="215" t="s">
        <v>287</v>
      </c>
      <c r="B1" s="216"/>
      <c r="C1" s="216"/>
      <c r="D1" s="216"/>
      <c r="E1" s="216"/>
      <c r="F1" s="216"/>
      <c r="G1" s="217"/>
      <c r="H1" s="176" t="str">
        <f>'1. Intro &amp; beslissingsboom'!N1</f>
        <v>Referentie</v>
      </c>
    </row>
    <row r="2" spans="1:17" x14ac:dyDescent="0.25">
      <c r="A2" s="175" t="s">
        <v>1</v>
      </c>
      <c r="B2" s="173" t="str">
        <f>'1. Intro &amp; beslissingsboom'!B2</f>
        <v>Vennootschap XYZ</v>
      </c>
      <c r="C2" s="177"/>
      <c r="D2" s="177"/>
      <c r="E2" s="177"/>
      <c r="F2" s="177"/>
      <c r="G2" s="181" t="s">
        <v>194</v>
      </c>
      <c r="H2" s="185">
        <f>'1. Intro &amp; beslissingsboom'!N2</f>
        <v>0</v>
      </c>
    </row>
    <row r="3" spans="1:17" x14ac:dyDescent="0.25">
      <c r="A3" s="1" t="s">
        <v>2</v>
      </c>
      <c r="B3" s="174">
        <f>'1. Intro &amp; beslissingsboom'!B3</f>
        <v>44196</v>
      </c>
      <c r="C3" s="177"/>
      <c r="D3" s="177"/>
      <c r="E3" s="177"/>
      <c r="F3" s="177"/>
      <c r="G3" s="181" t="s">
        <v>197</v>
      </c>
      <c r="H3" s="186">
        <f>'1. Intro &amp; beslissingsboom'!N3</f>
        <v>44197</v>
      </c>
    </row>
    <row r="6" spans="1:17" ht="13.95" customHeight="1" x14ac:dyDescent="0.25">
      <c r="A6" s="2" t="s">
        <v>323</v>
      </c>
      <c r="J6" s="213" t="s">
        <v>342</v>
      </c>
      <c r="K6" s="213"/>
      <c r="L6" s="213"/>
      <c r="M6" s="213"/>
    </row>
    <row r="7" spans="1:17" x14ac:dyDescent="0.25">
      <c r="J7" s="213"/>
      <c r="K7" s="213"/>
      <c r="L7" s="213"/>
      <c r="M7" s="213"/>
    </row>
    <row r="8" spans="1:17" ht="13.95" customHeight="1" x14ac:dyDescent="0.25">
      <c r="J8" s="213"/>
      <c r="K8" s="213"/>
      <c r="L8" s="213"/>
      <c r="M8" s="213"/>
    </row>
    <row r="9" spans="1:17" x14ac:dyDescent="0.25">
      <c r="A9" s="23" t="s">
        <v>34</v>
      </c>
      <c r="J9" s="213"/>
      <c r="K9" s="213"/>
      <c r="L9" s="213"/>
      <c r="M9" s="213"/>
    </row>
    <row r="10" spans="1:17" x14ac:dyDescent="0.25">
      <c r="J10" s="103"/>
      <c r="K10" s="103"/>
      <c r="L10" s="103"/>
      <c r="M10" s="103"/>
      <c r="N10" s="12"/>
      <c r="O10" s="12"/>
      <c r="P10" s="12"/>
      <c r="Q10" s="12"/>
    </row>
    <row r="11" spans="1:17" ht="13.2" customHeight="1" x14ac:dyDescent="0.25">
      <c r="A11" s="2" t="s">
        <v>330</v>
      </c>
      <c r="C11" s="10" t="s">
        <v>341</v>
      </c>
      <c r="D11" s="11" t="str">
        <f>IF(C11="NV",61500,IF(C11="BV",0,""))</f>
        <v/>
      </c>
      <c r="E11" s="333" t="str">
        <f>IF(C11="NV","Wettelijk minimum kapitaal - Art 7:2 WVV",IF(C11="BV","Art 5:3 WVV",IF(C11="andere","","Art 6:4 WVV")))</f>
        <v>Art 6:4 WVV</v>
      </c>
      <c r="F11" s="334"/>
      <c r="J11" s="163" t="s">
        <v>186</v>
      </c>
      <c r="K11" s="163"/>
      <c r="L11" s="163"/>
      <c r="M11" s="163"/>
      <c r="N11" s="148"/>
      <c r="O11" s="148"/>
      <c r="P11" s="12"/>
      <c r="Q11" s="12"/>
    </row>
    <row r="12" spans="1:17" x14ac:dyDescent="0.25">
      <c r="J12" s="103"/>
      <c r="K12" s="103"/>
      <c r="L12" s="103"/>
      <c r="M12" s="103"/>
      <c r="N12" s="148"/>
      <c r="O12" s="148"/>
      <c r="P12" s="12"/>
      <c r="Q12" s="12"/>
    </row>
    <row r="13" spans="1:17" x14ac:dyDescent="0.25">
      <c r="L13" s="12"/>
      <c r="M13" s="12"/>
      <c r="N13" s="12"/>
      <c r="O13" s="12"/>
      <c r="P13" s="12"/>
      <c r="Q13" s="12"/>
    </row>
    <row r="14" spans="1:17" ht="44.25" customHeight="1" x14ac:dyDescent="0.25">
      <c r="C14" s="108" t="s">
        <v>35</v>
      </c>
      <c r="D14" s="108" t="s">
        <v>3</v>
      </c>
      <c r="E14" s="108" t="s">
        <v>4</v>
      </c>
      <c r="F14" s="108" t="s">
        <v>36</v>
      </c>
      <c r="G14" s="108" t="s">
        <v>149</v>
      </c>
      <c r="J14" s="213" t="s">
        <v>150</v>
      </c>
      <c r="K14" s="213"/>
      <c r="L14" s="213"/>
      <c r="M14" s="213"/>
      <c r="N14" s="12"/>
      <c r="O14" s="12"/>
      <c r="P14" s="12"/>
      <c r="Q14" s="12"/>
    </row>
    <row r="15" spans="1:17" x14ac:dyDescent="0.25">
      <c r="C15" s="25">
        <v>43830</v>
      </c>
      <c r="D15" s="25">
        <v>44012</v>
      </c>
      <c r="E15" s="25">
        <v>44196</v>
      </c>
      <c r="F15" s="25">
        <v>44286</v>
      </c>
      <c r="G15" s="25">
        <v>44561</v>
      </c>
      <c r="J15" s="336" t="s">
        <v>337</v>
      </c>
      <c r="K15" s="336"/>
      <c r="L15" s="336"/>
      <c r="M15" s="336"/>
    </row>
    <row r="16" spans="1:17" x14ac:dyDescent="0.25">
      <c r="C16" s="26"/>
      <c r="D16" s="26"/>
      <c r="E16" s="26"/>
      <c r="F16" s="26"/>
      <c r="G16" s="26"/>
      <c r="J16" s="336"/>
      <c r="K16" s="336"/>
      <c r="L16" s="336"/>
      <c r="M16" s="336"/>
    </row>
    <row r="17" spans="1:13" ht="13.2" customHeight="1" x14ac:dyDescent="0.25">
      <c r="A17" s="2" t="s">
        <v>329</v>
      </c>
      <c r="C17" s="42">
        <v>61500</v>
      </c>
      <c r="D17" s="42">
        <v>61500</v>
      </c>
      <c r="E17" s="42">
        <v>61500</v>
      </c>
      <c r="F17" s="42">
        <v>61500</v>
      </c>
      <c r="G17" s="42">
        <v>61500</v>
      </c>
    </row>
    <row r="18" spans="1:13" x14ac:dyDescent="0.25">
      <c r="A18" s="347" t="s">
        <v>7</v>
      </c>
      <c r="C18" s="45"/>
      <c r="D18" s="45"/>
      <c r="E18" s="45"/>
      <c r="F18" s="45"/>
      <c r="G18" s="45"/>
    </row>
    <row r="19" spans="1:13" x14ac:dyDescent="0.25">
      <c r="A19" s="2" t="s">
        <v>331</v>
      </c>
      <c r="C19" s="43">
        <v>150000</v>
      </c>
      <c r="D19" s="43">
        <v>32000</v>
      </c>
      <c r="E19" s="43">
        <v>23000</v>
      </c>
      <c r="F19" s="43">
        <v>23000</v>
      </c>
      <c r="G19" s="43">
        <v>32000</v>
      </c>
      <c r="J19" s="336" t="s">
        <v>347</v>
      </c>
      <c r="K19" s="336"/>
      <c r="L19" s="336"/>
      <c r="M19" s="336"/>
    </row>
    <row r="20" spans="1:13" x14ac:dyDescent="0.25">
      <c r="A20" s="2" t="s">
        <v>332</v>
      </c>
      <c r="C20" s="43">
        <v>1000</v>
      </c>
      <c r="D20" s="43">
        <v>1000</v>
      </c>
      <c r="E20" s="43">
        <v>1000</v>
      </c>
      <c r="F20" s="43">
        <v>1000</v>
      </c>
      <c r="G20" s="43">
        <v>1000</v>
      </c>
      <c r="J20" s="336"/>
      <c r="K20" s="336"/>
      <c r="L20" s="336"/>
      <c r="M20" s="336"/>
    </row>
    <row r="21" spans="1:13" x14ac:dyDescent="0.25">
      <c r="A21" s="2" t="s">
        <v>333</v>
      </c>
      <c r="C21" s="43">
        <v>195000</v>
      </c>
      <c r="D21" s="43">
        <v>5000</v>
      </c>
      <c r="E21" s="43">
        <v>50000</v>
      </c>
      <c r="F21" s="43">
        <v>5000</v>
      </c>
      <c r="G21" s="43">
        <v>5000</v>
      </c>
      <c r="J21" s="336"/>
      <c r="K21" s="336"/>
      <c r="L21" s="336"/>
      <c r="M21" s="336"/>
    </row>
    <row r="22" spans="1:13" ht="13.2" customHeight="1" x14ac:dyDescent="0.25">
      <c r="A22" s="2" t="s">
        <v>334</v>
      </c>
      <c r="C22" s="43">
        <v>0</v>
      </c>
      <c r="D22" s="43"/>
      <c r="E22" s="43"/>
      <c r="F22" s="43"/>
      <c r="G22" s="43"/>
      <c r="J22" s="336"/>
      <c r="K22" s="336"/>
      <c r="L22" s="336"/>
      <c r="M22" s="336"/>
    </row>
    <row r="23" spans="1:13" ht="13.2" customHeight="1" x14ac:dyDescent="0.25">
      <c r="A23" s="2" t="s">
        <v>335</v>
      </c>
      <c r="C23" s="43">
        <v>0</v>
      </c>
      <c r="D23" s="43"/>
      <c r="E23" s="43"/>
      <c r="F23" s="43"/>
      <c r="G23" s="43"/>
      <c r="J23" s="336"/>
      <c r="K23" s="336"/>
      <c r="L23" s="336"/>
      <c r="M23" s="336"/>
    </row>
    <row r="24" spans="1:13" x14ac:dyDescent="0.25">
      <c r="A24" s="12"/>
      <c r="C24" s="348">
        <f>C19-SUM(C20:C23)</f>
        <v>-46000</v>
      </c>
      <c r="D24" s="348">
        <f t="shared" ref="D24:G24" si="0">D19-SUM(D20:D23)</f>
        <v>26000</v>
      </c>
      <c r="E24" s="348">
        <f t="shared" si="0"/>
        <v>-28000</v>
      </c>
      <c r="F24" s="348">
        <f t="shared" si="0"/>
        <v>17000</v>
      </c>
      <c r="G24" s="348">
        <f t="shared" si="0"/>
        <v>26000</v>
      </c>
      <c r="J24" s="336"/>
      <c r="K24" s="336"/>
      <c r="L24" s="336"/>
      <c r="M24" s="336"/>
    </row>
    <row r="25" spans="1:13" x14ac:dyDescent="0.25">
      <c r="A25" s="2" t="s">
        <v>5</v>
      </c>
      <c r="C25" s="43">
        <v>-2000</v>
      </c>
      <c r="D25" s="43">
        <v>-2000</v>
      </c>
      <c r="E25" s="43">
        <v>0</v>
      </c>
      <c r="F25" s="43">
        <v>300</v>
      </c>
      <c r="G25" s="43">
        <v>7500</v>
      </c>
      <c r="H25" s="28" t="s">
        <v>25</v>
      </c>
    </row>
    <row r="26" spans="1:13" x14ac:dyDescent="0.25">
      <c r="A26" s="218" t="s">
        <v>26</v>
      </c>
      <c r="B26" s="218"/>
      <c r="C26" s="43">
        <v>-1000</v>
      </c>
      <c r="D26" s="45">
        <f>C26+D25</f>
        <v>-3000</v>
      </c>
      <c r="E26" s="45">
        <f>C26+E25</f>
        <v>-1000</v>
      </c>
      <c r="F26" s="45">
        <f>F25+E26</f>
        <v>-700</v>
      </c>
      <c r="G26" s="45">
        <f>E26+G25</f>
        <v>6500</v>
      </c>
      <c r="H26" s="29" t="s">
        <v>25</v>
      </c>
    </row>
    <row r="27" spans="1:13" x14ac:dyDescent="0.25">
      <c r="A27" s="2" t="s">
        <v>29</v>
      </c>
      <c r="C27" s="43">
        <v>120000</v>
      </c>
      <c r="D27" s="43">
        <v>105000</v>
      </c>
      <c r="E27" s="43">
        <v>85000</v>
      </c>
      <c r="F27" s="43">
        <v>105000</v>
      </c>
      <c r="G27" s="43">
        <v>125000</v>
      </c>
    </row>
    <row r="28" spans="1:13" x14ac:dyDescent="0.25">
      <c r="A28" s="2" t="s">
        <v>31</v>
      </c>
      <c r="C28" s="43">
        <v>100000</v>
      </c>
      <c r="D28" s="43">
        <v>100000</v>
      </c>
      <c r="E28" s="43">
        <v>95000</v>
      </c>
      <c r="F28" s="43">
        <v>105000</v>
      </c>
      <c r="G28" s="43">
        <v>105000</v>
      </c>
    </row>
    <row r="29" spans="1:13" x14ac:dyDescent="0.25">
      <c r="A29" s="2" t="s">
        <v>39</v>
      </c>
      <c r="C29" s="209">
        <f>C19</f>
        <v>150000</v>
      </c>
      <c r="D29" s="209">
        <f t="shared" ref="D29:G29" si="1">D19</f>
        <v>32000</v>
      </c>
      <c r="E29" s="209">
        <f t="shared" si="1"/>
        <v>23000</v>
      </c>
      <c r="F29" s="209">
        <f t="shared" si="1"/>
        <v>23000</v>
      </c>
      <c r="G29" s="209">
        <f t="shared" si="1"/>
        <v>32000</v>
      </c>
    </row>
    <row r="30" spans="1:13" x14ac:dyDescent="0.25">
      <c r="I30" s="12"/>
      <c r="J30" s="103"/>
      <c r="K30" s="103"/>
    </row>
    <row r="31" spans="1:13" x14ac:dyDescent="0.25">
      <c r="I31" s="12"/>
      <c r="J31" s="12"/>
      <c r="K31" s="12"/>
    </row>
    <row r="33" spans="1:14" ht="28.95" customHeight="1" x14ac:dyDescent="0.25">
      <c r="C33" s="108" t="str">
        <f>C14</f>
        <v>Final vorig boekjaar</v>
      </c>
      <c r="D33" s="108" t="str">
        <f>D14</f>
        <v>Interim huidig boekjaar</v>
      </c>
      <c r="E33" s="108" t="str">
        <f>E14</f>
        <v>Final huidig boekjaar</v>
      </c>
      <c r="F33" s="108" t="str">
        <f>F14</f>
        <v>Tussentijds volgend boekjaar</v>
      </c>
      <c r="G33" s="108" t="str">
        <f>G14</f>
        <v>Budget volgend boekjaar</v>
      </c>
    </row>
    <row r="35" spans="1:14" x14ac:dyDescent="0.25">
      <c r="A35" s="9" t="s">
        <v>7</v>
      </c>
      <c r="C35" s="7"/>
      <c r="D35" s="30"/>
      <c r="E35" s="30"/>
      <c r="F35" s="30"/>
      <c r="G35" s="30"/>
      <c r="H35" s="30"/>
      <c r="I35" s="7"/>
    </row>
    <row r="36" spans="1:14" x14ac:dyDescent="0.25">
      <c r="A36" s="9"/>
      <c r="C36" s="7"/>
      <c r="D36" s="7"/>
      <c r="E36" s="7"/>
      <c r="F36" s="7"/>
      <c r="G36" s="7"/>
      <c r="H36" s="7"/>
      <c r="I36" s="7"/>
    </row>
    <row r="37" spans="1:14" outlineLevel="1" x14ac:dyDescent="0.25">
      <c r="A37" s="211" t="s">
        <v>221</v>
      </c>
      <c r="C37" s="7"/>
      <c r="D37" s="7"/>
      <c r="E37" s="7"/>
      <c r="F37" s="7"/>
      <c r="G37" s="7"/>
      <c r="H37" s="7"/>
      <c r="I37" s="7"/>
    </row>
    <row r="38" spans="1:14" outlineLevel="1" x14ac:dyDescent="0.25">
      <c r="A38" s="24" t="s">
        <v>346</v>
      </c>
      <c r="C38" s="35">
        <f>C24/C17</f>
        <v>-0.74796747967479671</v>
      </c>
      <c r="D38" s="35">
        <f>D24/D17</f>
        <v>0.42276422764227645</v>
      </c>
      <c r="E38" s="35">
        <f>E24/E17</f>
        <v>-0.45528455284552843</v>
      </c>
      <c r="F38" s="35">
        <f>F24/F17</f>
        <v>0.27642276422764228</v>
      </c>
      <c r="G38" s="35">
        <f>G24/G17</f>
        <v>0.42276422764227645</v>
      </c>
      <c r="H38" s="7"/>
      <c r="I38" s="7"/>
      <c r="J38" s="219" t="s">
        <v>208</v>
      </c>
      <c r="K38" s="219"/>
      <c r="L38" s="219"/>
      <c r="M38" s="219"/>
      <c r="N38" s="219"/>
    </row>
    <row r="39" spans="1:14" ht="26.4" customHeight="1" outlineLevel="1" x14ac:dyDescent="0.25">
      <c r="B39" s="19"/>
      <c r="C39" s="151" t="str">
        <f>IF(C38&lt;50%,"Art 7:228 WVV van toepassing","Ok")</f>
        <v>Art 7:228 WVV van toepassing</v>
      </c>
      <c r="D39" s="151" t="str">
        <f>IF(D38&lt;50%,"Art 7:228 WVV van toepassing","Ok")</f>
        <v>Art 7:228 WVV van toepassing</v>
      </c>
      <c r="E39" s="151" t="str">
        <f>IF(E38&lt;50%,"Art 7:228 WVV van toepassing","Ok")</f>
        <v>Art 7:228 WVV van toepassing</v>
      </c>
      <c r="F39" s="151" t="str">
        <f>IF(F38&lt;50%,"Art 7:228 WVV van toepassing","Ok")</f>
        <v>Art 7:228 WVV van toepassing</v>
      </c>
      <c r="G39" s="151" t="str">
        <f>IF(G38&lt;50%,"Art 7:228 WVV van toepassing","Ok")</f>
        <v>Art 7:228 WVV van toepassing</v>
      </c>
      <c r="J39" s="224" t="s">
        <v>343</v>
      </c>
      <c r="K39" s="224"/>
      <c r="L39" s="224"/>
      <c r="M39" s="224"/>
      <c r="N39" s="224"/>
    </row>
    <row r="40" spans="1:14" outlineLevel="1" x14ac:dyDescent="0.25">
      <c r="A40" s="9"/>
      <c r="B40" s="19"/>
      <c r="C40" s="212"/>
      <c r="D40" s="12"/>
      <c r="E40" s="12"/>
      <c r="F40" s="13"/>
      <c r="G40" s="12"/>
      <c r="J40" s="224"/>
      <c r="K40" s="224"/>
      <c r="L40" s="224"/>
      <c r="M40" s="224"/>
      <c r="N40" s="224"/>
    </row>
    <row r="41" spans="1:14" ht="26.4" outlineLevel="1" x14ac:dyDescent="0.25">
      <c r="A41" s="24" t="s">
        <v>339</v>
      </c>
      <c r="C41" s="32" t="str">
        <f>IF(C24&gt;$D$11,"Ok","Art 7:229 WVV van toepassing")</f>
        <v>Art 7:229 WVV van toepassing</v>
      </c>
      <c r="D41" s="32" t="str">
        <f t="shared" ref="D41:G41" si="2">IF(D24&gt;$D$11,"Ok","Art 7:229 WVV van toepassing")</f>
        <v>Art 7:229 WVV van toepassing</v>
      </c>
      <c r="E41" s="32" t="str">
        <f t="shared" si="2"/>
        <v>Art 7:229 WVV van toepassing</v>
      </c>
      <c r="F41" s="32" t="str">
        <f t="shared" si="2"/>
        <v>Art 7:229 WVV van toepassing</v>
      </c>
      <c r="G41" s="32" t="str">
        <f t="shared" si="2"/>
        <v>Art 7:229 WVV van toepassing</v>
      </c>
      <c r="J41" s="224"/>
      <c r="K41" s="224"/>
      <c r="L41" s="224"/>
      <c r="M41" s="224"/>
      <c r="N41" s="224"/>
    </row>
    <row r="42" spans="1:14" x14ac:dyDescent="0.25">
      <c r="A42" s="9"/>
      <c r="C42" s="27"/>
      <c r="E42" s="20"/>
    </row>
    <row r="43" spans="1:14" outlineLevel="1" x14ac:dyDescent="0.25">
      <c r="A43" s="211" t="s">
        <v>340</v>
      </c>
      <c r="C43" s="27"/>
      <c r="E43" s="20"/>
    </row>
    <row r="44" spans="1:14" ht="26.4" customHeight="1" outlineLevel="1" x14ac:dyDescent="0.25">
      <c r="A44" s="9"/>
      <c r="C44" s="32" t="str">
        <f>IF(C24&lt;0,"Art 5:153 WVV van toepassing","Ok")</f>
        <v>Art 5:153 WVV van toepassing</v>
      </c>
      <c r="D44" s="32" t="str">
        <f>IF(D24&lt;0,"Art 5:153 WVV van toepassing","Ok")</f>
        <v>Ok</v>
      </c>
      <c r="E44" s="32" t="str">
        <f t="shared" ref="E44:G44" si="3">IF(E24&lt;0,"Art 5:153 WVV van toepassing","Ok")</f>
        <v>Art 5:153 WVV van toepassing</v>
      </c>
      <c r="F44" s="32" t="str">
        <f t="shared" si="3"/>
        <v>Ok</v>
      </c>
      <c r="G44" s="32" t="str">
        <f t="shared" si="3"/>
        <v>Ok</v>
      </c>
      <c r="J44" s="224" t="s">
        <v>344</v>
      </c>
      <c r="K44" s="224"/>
      <c r="L44" s="224"/>
      <c r="M44" s="224"/>
      <c r="N44" s="224"/>
    </row>
    <row r="45" spans="1:14" x14ac:dyDescent="0.25">
      <c r="A45" s="9"/>
      <c r="C45" s="27"/>
      <c r="E45" s="20"/>
      <c r="J45" s="148"/>
      <c r="K45" s="148"/>
      <c r="L45" s="148"/>
      <c r="M45" s="148"/>
      <c r="N45" s="12"/>
    </row>
    <row r="46" spans="1:14" outlineLevel="1" x14ac:dyDescent="0.25">
      <c r="A46" s="211" t="s">
        <v>341</v>
      </c>
      <c r="C46" s="27"/>
      <c r="E46" s="20"/>
      <c r="J46" s="18"/>
      <c r="K46" s="18"/>
      <c r="L46" s="18"/>
      <c r="M46" s="18"/>
      <c r="N46" s="12"/>
    </row>
    <row r="47" spans="1:14" ht="27.6" customHeight="1" outlineLevel="1" x14ac:dyDescent="0.25">
      <c r="A47" s="9"/>
      <c r="C47" s="32" t="str">
        <f>IF(C24&lt;0,"Art 6:119 WVV van toepassing","Ok")</f>
        <v>Art 6:119 WVV van toepassing</v>
      </c>
      <c r="D47" s="32" t="str">
        <f t="shared" ref="D47:G47" si="4">IF(D24&lt;0,"Art 6:119 WVV van toepassing","Ok")</f>
        <v>Ok</v>
      </c>
      <c r="E47" s="32" t="str">
        <f t="shared" si="4"/>
        <v>Art 6:119 WVV van toepassing</v>
      </c>
      <c r="F47" s="32" t="str">
        <f t="shared" si="4"/>
        <v>Ok</v>
      </c>
      <c r="G47" s="32" t="str">
        <f t="shared" si="4"/>
        <v>Ok</v>
      </c>
      <c r="J47" s="224" t="s">
        <v>345</v>
      </c>
      <c r="K47" s="224"/>
      <c r="L47" s="224"/>
      <c r="M47" s="224"/>
      <c r="N47" s="224"/>
    </row>
    <row r="48" spans="1:14" x14ac:dyDescent="0.25">
      <c r="A48" s="9"/>
      <c r="C48" s="27"/>
      <c r="E48" s="20"/>
      <c r="J48" s="148"/>
      <c r="K48" s="148"/>
      <c r="L48" s="148"/>
      <c r="M48" s="148"/>
    </row>
    <row r="49" spans="1:13" x14ac:dyDescent="0.25">
      <c r="A49" s="9"/>
    </row>
    <row r="50" spans="1:13" x14ac:dyDescent="0.25">
      <c r="A50" s="9" t="s">
        <v>0</v>
      </c>
    </row>
    <row r="51" spans="1:13" x14ac:dyDescent="0.25">
      <c r="A51" s="9"/>
    </row>
    <row r="52" spans="1:13" ht="66" x14ac:dyDescent="0.25">
      <c r="A52" s="24" t="s">
        <v>5</v>
      </c>
      <c r="D52" s="32" t="str">
        <f>IF(C25&lt;0,IF(D25&lt;0,"Verantwoording van waardering in continuïteit op te nemen in jaarrekening en jaarverslag","Ok"),"Ok")</f>
        <v>Verantwoording van waardering in continuïteit op te nemen in jaarrekening en jaarverslag</v>
      </c>
      <c r="E52" s="32" t="str">
        <f>IF(C25&lt;0,IF(E25&lt;0,"Verantwoording van waardering in continuïteit op te nemen in jaarrekening en jaarverslag","Ok"),"Ok")</f>
        <v>Ok</v>
      </c>
    </row>
    <row r="53" spans="1:13" x14ac:dyDescent="0.25">
      <c r="A53" s="9"/>
      <c r="C53" s="27"/>
    </row>
    <row r="54" spans="1:13" ht="66" x14ac:dyDescent="0.25">
      <c r="A54" s="335" t="s">
        <v>26</v>
      </c>
      <c r="B54" s="335"/>
      <c r="C54" s="27"/>
      <c r="D54" s="32" t="str">
        <f>IF(D26&lt;0,"Verantwoording van waardering in continuïteit op te nemen in jaarrekening en jaarverslag","Ok")</f>
        <v>Verantwoording van waardering in continuïteit op te nemen in jaarrekening en jaarverslag</v>
      </c>
      <c r="E54" s="32" t="str">
        <f>IF(E26&lt;0,"Verantwoording van waardering in continuïteit op te nemen in jaarrekening en jaarverslag","Ok")</f>
        <v>Verantwoording van waardering in continuïteit op te nemen in jaarrekening en jaarverslag</v>
      </c>
    </row>
    <row r="55" spans="1:13" x14ac:dyDescent="0.25">
      <c r="A55" s="9"/>
    </row>
    <row r="56" spans="1:13" x14ac:dyDescent="0.25">
      <c r="A56" s="9"/>
    </row>
    <row r="57" spans="1:13" x14ac:dyDescent="0.25">
      <c r="A57" s="3" t="s">
        <v>27</v>
      </c>
    </row>
    <row r="58" spans="1:13" x14ac:dyDescent="0.25">
      <c r="A58" s="9"/>
    </row>
    <row r="59" spans="1:13" x14ac:dyDescent="0.25">
      <c r="A59" s="34" t="s">
        <v>30</v>
      </c>
      <c r="C59" s="37">
        <f>C27/C28</f>
        <v>1.2</v>
      </c>
      <c r="D59" s="37">
        <f>D27/D28</f>
        <v>1.05</v>
      </c>
      <c r="E59" s="38">
        <f>E27/E28</f>
        <v>0.89473684210526316</v>
      </c>
      <c r="F59" s="38">
        <f>F27/F28</f>
        <v>1</v>
      </c>
      <c r="G59" s="38">
        <f>G27/G28</f>
        <v>1.1904761904761905</v>
      </c>
      <c r="J59" s="219" t="s">
        <v>209</v>
      </c>
      <c r="K59" s="219"/>
      <c r="L59" s="219"/>
      <c r="M59" s="219"/>
    </row>
    <row r="60" spans="1:13" ht="52.8" x14ac:dyDescent="0.25">
      <c r="C60" s="36" t="str">
        <f>IF(C59&gt;1,"Vlottende activa zijn minstens voldoende om alle korte termijn schulden te betalen","Vlottende activa zijn onvoldoende om alle korte termijn schulden te betalen")</f>
        <v>Vlottende activa zijn minstens voldoende om alle korte termijn schulden te betalen</v>
      </c>
      <c r="D60" s="36" t="str">
        <f t="shared" ref="D60:G60" si="5">IF(D59&gt;1,"Vlottende activa zijn minstens voldoende om alle korte termijn schulden te betalen","Vlottende activa zijn onvoldoende om alle korte termijn schulden te betalen")</f>
        <v>Vlottende activa zijn minstens voldoende om alle korte termijn schulden te betalen</v>
      </c>
      <c r="E60" s="39" t="str">
        <f t="shared" si="5"/>
        <v>Vlottende activa zijn onvoldoende om alle korte termijn schulden te betalen</v>
      </c>
      <c r="F60" s="39" t="str">
        <f t="shared" si="5"/>
        <v>Vlottende activa zijn onvoldoende om alle korte termijn schulden te betalen</v>
      </c>
      <c r="G60" s="39" t="str">
        <f t="shared" si="5"/>
        <v>Vlottende activa zijn minstens voldoende om alle korte termijn schulden te betalen</v>
      </c>
      <c r="H60" s="12"/>
      <c r="I60" s="15"/>
    </row>
    <row r="61" spans="1:13" x14ac:dyDescent="0.25">
      <c r="F61" s="15"/>
      <c r="G61" s="12"/>
      <c r="H61" s="12"/>
      <c r="I61" s="15"/>
    </row>
    <row r="62" spans="1:13" x14ac:dyDescent="0.25">
      <c r="B62" s="14"/>
      <c r="D62" s="14"/>
      <c r="F62" s="15"/>
      <c r="G62" s="20"/>
      <c r="H62" s="13"/>
      <c r="I62" s="15"/>
    </row>
    <row r="63" spans="1:13" x14ac:dyDescent="0.25">
      <c r="A63" s="3" t="s">
        <v>28</v>
      </c>
      <c r="F63" s="12"/>
      <c r="G63" s="12"/>
      <c r="H63" s="12"/>
      <c r="I63" s="12"/>
    </row>
    <row r="64" spans="1:13" x14ac:dyDescent="0.25">
      <c r="F64" s="12"/>
      <c r="G64" s="12"/>
      <c r="H64" s="12"/>
      <c r="I64" s="12"/>
    </row>
    <row r="65" spans="1:13" x14ac:dyDescent="0.25">
      <c r="A65" s="16" t="s">
        <v>38</v>
      </c>
      <c r="C65" s="40">
        <f>C24/C29</f>
        <v>-0.30666666666666664</v>
      </c>
      <c r="D65" s="40">
        <f>D24/D29</f>
        <v>0.8125</v>
      </c>
      <c r="E65" s="40">
        <f>E24/E29</f>
        <v>-1.2173913043478262</v>
      </c>
      <c r="F65" s="40">
        <f>F24/F29</f>
        <v>0.73913043478260865</v>
      </c>
      <c r="G65" s="40">
        <f>G24/G29</f>
        <v>0.8125</v>
      </c>
      <c r="I65" s="12"/>
      <c r="J65" s="219" t="s">
        <v>210</v>
      </c>
      <c r="K65" s="219"/>
      <c r="L65" s="219"/>
      <c r="M65" s="219"/>
    </row>
    <row r="66" spans="1:13" s="12" customFormat="1" ht="79.2" x14ac:dyDescent="0.25">
      <c r="C66" s="36" t="str">
        <f>IF(C65&gt;40%,"Onderneming kan theoretisch gezien zowel de kortlopende alsook de langlopende schulden terugbetalen","Onderneming heeft mogelijks problemen om zowel de kortlopende alsook de langlopende schulden terug te betalen")</f>
        <v>Onderneming heeft mogelijks problemen om zowel de kortlopende alsook de langlopende schulden terug te betalen</v>
      </c>
      <c r="D66" s="36" t="str">
        <f>IF(D65&gt;40%,"Onderneming kan theoretisch gezien zowel de kortlopende alsook de langlopende schulden terugbetalen","Onderneming heeft mogelijks problemen om zowel de kortlopende alsook de langlopende schulden terug te betalen")</f>
        <v>Onderneming kan theoretisch gezien zowel de kortlopende alsook de langlopende schulden terugbetalen</v>
      </c>
      <c r="E66" s="36" t="str">
        <f>IF(E65&gt;40%,"Onderneming kan theoretisch gezien zowel de kortlopende alsook de langlopende schulden terugbetalen","Onderneming heeft mogelijks problemen om zowel de kortlopende alsook de langlopende schulden terug te betalen")</f>
        <v>Onderneming heeft mogelijks problemen om zowel de kortlopende alsook de langlopende schulden terug te betalen</v>
      </c>
      <c r="F66" s="36" t="str">
        <f>IF(F65&gt;40%,"Onderneming kan theoretisch gezien zowel de kortlopende alsook de langlopende schulden terugbetalen","Onderneming heeft mogelijks problemen om zowel de kortlopende alsook de langlopende schulden terug te betalen")</f>
        <v>Onderneming kan theoretisch gezien zowel de kortlopende alsook de langlopende schulden terugbetalen</v>
      </c>
      <c r="G66" s="36" t="str">
        <f>IF(G65&gt;40%,"Onderneming kan theoretisch gezien zowel de kortlopende alsook de langlopende schulden terugbetalen","Onderneming heeft mogelijks problemen om zowel de kortlopende alsook de langlopende schulden terug te betalen")</f>
        <v>Onderneming kan theoretisch gezien zowel de kortlopende alsook de langlopende schulden terugbetalen</v>
      </c>
      <c r="H66" s="41" t="s">
        <v>190</v>
      </c>
      <c r="I66" s="15"/>
    </row>
    <row r="67" spans="1:13" s="12" customFormat="1" x14ac:dyDescent="0.25">
      <c r="C67" s="15"/>
      <c r="E67" s="15"/>
      <c r="F67" s="15"/>
      <c r="I67" s="15"/>
    </row>
    <row r="68" spans="1:13" s="12" customFormat="1" x14ac:dyDescent="0.25">
      <c r="C68" s="15"/>
      <c r="E68" s="15"/>
      <c r="F68" s="15"/>
      <c r="I68" s="15"/>
    </row>
    <row r="69" spans="1:13" s="12" customFormat="1" outlineLevel="1" x14ac:dyDescent="0.25">
      <c r="A69" s="9" t="s">
        <v>104</v>
      </c>
      <c r="C69" s="15"/>
      <c r="E69" s="15"/>
      <c r="F69" s="15"/>
      <c r="I69" s="15"/>
    </row>
    <row r="70" spans="1:13" s="12" customFormat="1" outlineLevel="1" x14ac:dyDescent="0.25">
      <c r="A70" s="159" t="s">
        <v>211</v>
      </c>
      <c r="C70" s="15"/>
      <c r="E70" s="15"/>
      <c r="F70" s="15"/>
      <c r="I70" s="15"/>
    </row>
    <row r="71" spans="1:13" s="12" customFormat="1" outlineLevel="1" x14ac:dyDescent="0.25">
      <c r="A71" s="12" t="s">
        <v>107</v>
      </c>
      <c r="C71" s="15"/>
      <c r="E71" s="15"/>
      <c r="F71" s="15"/>
      <c r="I71" s="15"/>
    </row>
    <row r="72" spans="1:13" s="12" customFormat="1" outlineLevel="1" x14ac:dyDescent="0.25">
      <c r="A72" s="214" t="s">
        <v>108</v>
      </c>
      <c r="B72" s="214"/>
      <c r="C72" s="214"/>
      <c r="D72" s="214"/>
      <c r="E72" s="214"/>
      <c r="F72" s="214"/>
      <c r="G72" s="214"/>
      <c r="H72" s="214"/>
      <c r="I72" s="15"/>
    </row>
    <row r="73" spans="1:13" s="12" customFormat="1" outlineLevel="1" x14ac:dyDescent="0.25">
      <c r="A73" s="214"/>
      <c r="B73" s="214"/>
      <c r="C73" s="214"/>
      <c r="D73" s="214"/>
      <c r="E73" s="214"/>
      <c r="F73" s="214"/>
      <c r="G73" s="214"/>
      <c r="H73" s="214"/>
      <c r="I73" s="15"/>
    </row>
    <row r="74" spans="1:13" s="12" customFormat="1" outlineLevel="1" x14ac:dyDescent="0.25">
      <c r="C74" s="15"/>
      <c r="E74" s="15"/>
      <c r="F74" s="15"/>
      <c r="I74" s="15"/>
    </row>
    <row r="75" spans="1:13" s="12" customFormat="1" outlineLevel="1" x14ac:dyDescent="0.25">
      <c r="A75" s="116" t="s">
        <v>105</v>
      </c>
      <c r="C75" s="15"/>
      <c r="E75" s="15"/>
      <c r="F75" s="15"/>
      <c r="I75" s="15"/>
    </row>
    <row r="76" spans="1:13" s="12" customFormat="1" outlineLevel="1" x14ac:dyDescent="0.25">
      <c r="A76" s="12" t="s">
        <v>82</v>
      </c>
      <c r="C76" s="15"/>
      <c r="E76" s="15"/>
      <c r="F76" s="15"/>
      <c r="I76" s="15"/>
    </row>
    <row r="77" spans="1:13" s="12" customFormat="1" outlineLevel="1" x14ac:dyDescent="0.25">
      <c r="B77" s="12" t="s">
        <v>78</v>
      </c>
      <c r="C77" s="118" t="s">
        <v>212</v>
      </c>
      <c r="E77" s="15"/>
      <c r="F77" s="15"/>
      <c r="I77" s="15"/>
      <c r="J77" s="230" t="s">
        <v>186</v>
      </c>
      <c r="K77" s="230"/>
      <c r="L77" s="230"/>
      <c r="M77" s="230"/>
    </row>
    <row r="78" spans="1:13" s="12" customFormat="1" ht="28.95" customHeight="1" outlineLevel="1" x14ac:dyDescent="0.25">
      <c r="B78" s="133" t="s">
        <v>109</v>
      </c>
      <c r="C78" s="168" t="s">
        <v>32</v>
      </c>
      <c r="D78" s="269" t="str">
        <f>IF(C78="Nee","Niet-naleving van de statuten en het WVV dient te worden opgenomen in het jaarlijkse controleverslag aan de algemene vergadering", "Ok")</f>
        <v>Niet-naleving van de statuten en het WVV dient te worden opgenomen in het jaarlijkse controleverslag aan de algemene vergadering</v>
      </c>
      <c r="E78" s="270"/>
      <c r="F78" s="306"/>
      <c r="I78" s="15"/>
      <c r="J78" s="164"/>
      <c r="K78" s="164"/>
    </row>
    <row r="79" spans="1:13" s="13" customFormat="1" ht="46.2" customHeight="1" outlineLevel="1" x14ac:dyDescent="0.25">
      <c r="B79" s="13" t="s">
        <v>79</v>
      </c>
      <c r="C79" s="319" t="s">
        <v>191</v>
      </c>
      <c r="D79" s="320"/>
      <c r="E79" s="42"/>
      <c r="F79" s="166"/>
      <c r="H79" s="165" t="s">
        <v>25</v>
      </c>
      <c r="I79" s="15"/>
      <c r="J79" s="213" t="s">
        <v>88</v>
      </c>
      <c r="K79" s="213"/>
      <c r="L79" s="213"/>
      <c r="M79" s="213"/>
    </row>
    <row r="80" spans="1:13" s="12" customFormat="1" outlineLevel="1" x14ac:dyDescent="0.25">
      <c r="C80" s="321" t="s">
        <v>80</v>
      </c>
      <c r="D80" s="322"/>
      <c r="E80" s="43"/>
      <c r="F80" s="15"/>
      <c r="I80" s="15"/>
      <c r="J80" s="213"/>
      <c r="K80" s="213"/>
      <c r="L80" s="213"/>
      <c r="M80" s="213"/>
    </row>
    <row r="81" spans="1:13" s="12" customFormat="1" outlineLevel="1" x14ac:dyDescent="0.25">
      <c r="C81" s="321" t="s">
        <v>81</v>
      </c>
      <c r="D81" s="322"/>
      <c r="E81" s="43"/>
      <c r="F81" s="15"/>
      <c r="I81" s="15"/>
      <c r="J81" s="213"/>
      <c r="K81" s="213"/>
      <c r="L81" s="213"/>
      <c r="M81" s="213"/>
    </row>
    <row r="82" spans="1:13" s="12" customFormat="1" outlineLevel="1" x14ac:dyDescent="0.25">
      <c r="C82" s="327" t="str">
        <f>IF(C77="Algemene Vergadering","+ alles wat niet onbeschikbaar eigen vermogen is","")</f>
        <v>+ alles wat niet onbeschikbaar eigen vermogen is</v>
      </c>
      <c r="D82" s="328"/>
      <c r="E82" s="44"/>
      <c r="F82" s="15"/>
      <c r="I82" s="15"/>
      <c r="J82" s="213"/>
      <c r="K82" s="213"/>
      <c r="L82" s="213"/>
      <c r="M82" s="213"/>
    </row>
    <row r="83" spans="1:13" s="12" customFormat="1" outlineLevel="1" x14ac:dyDescent="0.25">
      <c r="C83" s="15"/>
      <c r="E83" s="167">
        <f>SUM(E79:E82)</f>
        <v>0</v>
      </c>
      <c r="F83" s="15"/>
      <c r="I83" s="15"/>
      <c r="J83" s="103"/>
      <c r="K83" s="103"/>
    </row>
    <row r="84" spans="1:13" s="12" customFormat="1" outlineLevel="1" x14ac:dyDescent="0.25">
      <c r="C84" s="15"/>
      <c r="E84" s="15"/>
      <c r="F84" s="15"/>
      <c r="I84" s="15"/>
      <c r="J84" s="103"/>
      <c r="K84" s="103"/>
    </row>
    <row r="85" spans="1:13" s="12" customFormat="1" outlineLevel="1" x14ac:dyDescent="0.25">
      <c r="A85" s="12" t="s">
        <v>83</v>
      </c>
      <c r="C85" s="15"/>
      <c r="E85" s="15"/>
      <c r="F85" s="15"/>
      <c r="I85" s="15"/>
      <c r="J85" s="103"/>
      <c r="K85" s="103"/>
    </row>
    <row r="86" spans="1:13" s="12" customFormat="1" outlineLevel="1" x14ac:dyDescent="0.25">
      <c r="A86" s="13" t="s">
        <v>94</v>
      </c>
      <c r="C86" s="15"/>
      <c r="E86" s="15"/>
      <c r="F86" s="15"/>
      <c r="I86" s="15"/>
      <c r="J86" s="103"/>
      <c r="K86" s="103"/>
    </row>
    <row r="87" spans="1:13" s="12" customFormat="1" ht="13.2" customHeight="1" outlineLevel="1" x14ac:dyDescent="0.25">
      <c r="B87" s="12" t="s">
        <v>85</v>
      </c>
      <c r="D87" s="42"/>
      <c r="F87" s="15"/>
      <c r="I87" s="15"/>
      <c r="J87" s="213" t="s">
        <v>93</v>
      </c>
      <c r="K87" s="213"/>
      <c r="L87" s="213"/>
      <c r="M87" s="213"/>
    </row>
    <row r="88" spans="1:13" s="12" customFormat="1" outlineLevel="1" x14ac:dyDescent="0.25">
      <c r="B88" s="121" t="s">
        <v>84</v>
      </c>
      <c r="D88" s="43"/>
      <c r="E88" s="15"/>
      <c r="F88" s="15"/>
      <c r="I88" s="15"/>
      <c r="J88" s="213"/>
      <c r="K88" s="213"/>
      <c r="L88" s="213"/>
      <c r="M88" s="213"/>
    </row>
    <row r="89" spans="1:13" s="12" customFormat="1" outlineLevel="1" x14ac:dyDescent="0.25">
      <c r="B89" s="121" t="s">
        <v>86</v>
      </c>
      <c r="D89" s="44"/>
      <c r="E89" s="15"/>
      <c r="F89" s="15"/>
      <c r="I89" s="15"/>
      <c r="J89" s="213"/>
      <c r="K89" s="213"/>
      <c r="L89" s="213"/>
      <c r="M89" s="213"/>
    </row>
    <row r="90" spans="1:13" s="12" customFormat="1" outlineLevel="1" x14ac:dyDescent="0.25">
      <c r="A90" s="8"/>
      <c r="B90" s="128" t="s">
        <v>87</v>
      </c>
      <c r="C90" s="129"/>
      <c r="D90" s="125">
        <f>D87-D88-D89</f>
        <v>0</v>
      </c>
      <c r="E90" s="15"/>
      <c r="F90" s="15"/>
      <c r="I90" s="15"/>
      <c r="J90" s="213"/>
      <c r="K90" s="213"/>
      <c r="L90" s="213"/>
      <c r="M90" s="213"/>
    </row>
    <row r="91" spans="1:13" s="13" customFormat="1" outlineLevel="1" x14ac:dyDescent="0.25">
      <c r="A91" s="104"/>
      <c r="B91" s="331" t="s">
        <v>90</v>
      </c>
      <c r="C91" s="332"/>
      <c r="D91" s="42"/>
      <c r="E91" s="15"/>
      <c r="F91" s="15"/>
      <c r="I91" s="15"/>
      <c r="J91" s="213"/>
      <c r="K91" s="213"/>
      <c r="L91" s="213"/>
      <c r="M91" s="213"/>
    </row>
    <row r="92" spans="1:13" s="12" customFormat="1" outlineLevel="1" x14ac:dyDescent="0.25">
      <c r="A92" s="8"/>
      <c r="B92" s="323" t="s">
        <v>91</v>
      </c>
      <c r="C92" s="324"/>
      <c r="D92" s="44"/>
      <c r="E92" s="15"/>
      <c r="F92" s="15"/>
      <c r="I92" s="15"/>
      <c r="J92" s="213"/>
      <c r="K92" s="213"/>
      <c r="L92" s="213"/>
      <c r="M92" s="213"/>
    </row>
    <row r="93" spans="1:13" s="12" customFormat="1" outlineLevel="1" x14ac:dyDescent="0.25">
      <c r="A93" s="8"/>
      <c r="B93" s="128" t="s">
        <v>89</v>
      </c>
      <c r="C93" s="129"/>
      <c r="D93" s="119">
        <f>D90-D91-D92</f>
        <v>0</v>
      </c>
      <c r="E93" s="15"/>
      <c r="F93" s="15"/>
      <c r="I93" s="15"/>
      <c r="J93" s="213"/>
      <c r="K93" s="213"/>
      <c r="L93" s="213"/>
      <c r="M93" s="213"/>
    </row>
    <row r="94" spans="1:13" s="12" customFormat="1" ht="26.4" customHeight="1" outlineLevel="1" x14ac:dyDescent="0.25">
      <c r="A94" s="8"/>
      <c r="B94" s="126" t="s">
        <v>95</v>
      </c>
      <c r="C94" s="127"/>
      <c r="D94" s="127"/>
      <c r="E94" s="329" t="s">
        <v>192</v>
      </c>
      <c r="F94" s="329"/>
      <c r="G94" s="131"/>
      <c r="H94" s="123"/>
      <c r="I94" s="15"/>
      <c r="J94" s="213"/>
      <c r="K94" s="213"/>
      <c r="L94" s="213"/>
      <c r="M94" s="213"/>
    </row>
    <row r="95" spans="1:13" s="12" customFormat="1" ht="26.4" customHeight="1" outlineLevel="1" x14ac:dyDescent="0.25">
      <c r="A95" s="8"/>
      <c r="B95" s="126" t="s">
        <v>96</v>
      </c>
      <c r="C95" s="42"/>
      <c r="D95" s="127"/>
      <c r="E95" s="329"/>
      <c r="F95" s="329"/>
      <c r="G95" s="131"/>
      <c r="H95" s="123"/>
      <c r="I95" s="15"/>
      <c r="J95" s="213"/>
      <c r="K95" s="213"/>
      <c r="L95" s="213"/>
      <c r="M95" s="213"/>
    </row>
    <row r="96" spans="1:13" s="12" customFormat="1" ht="26.4" customHeight="1" outlineLevel="1" x14ac:dyDescent="0.25">
      <c r="A96" s="8"/>
      <c r="B96" s="126" t="s">
        <v>97</v>
      </c>
      <c r="C96" s="43"/>
      <c r="D96" s="127"/>
      <c r="E96" s="329"/>
      <c r="F96" s="329"/>
      <c r="G96" s="131"/>
      <c r="H96" s="123"/>
      <c r="I96" s="15"/>
      <c r="J96" s="213"/>
      <c r="K96" s="213"/>
      <c r="L96" s="213"/>
      <c r="M96" s="213"/>
    </row>
    <row r="97" spans="1:13" s="12" customFormat="1" ht="26.4" outlineLevel="1" x14ac:dyDescent="0.25">
      <c r="A97" s="8"/>
      <c r="B97" s="126" t="s">
        <v>100</v>
      </c>
      <c r="C97" s="43"/>
      <c r="D97" s="127"/>
      <c r="E97" s="329"/>
      <c r="F97" s="329"/>
      <c r="G97" s="131"/>
      <c r="H97" s="124"/>
      <c r="I97" s="15"/>
      <c r="J97" s="213"/>
      <c r="K97" s="213"/>
      <c r="L97" s="213"/>
      <c r="M97" s="213"/>
    </row>
    <row r="98" spans="1:13" s="12" customFormat="1" outlineLevel="1" x14ac:dyDescent="0.25">
      <c r="A98" s="8"/>
      <c r="B98" s="126" t="s">
        <v>98</v>
      </c>
      <c r="C98" s="43"/>
      <c r="D98" s="127"/>
      <c r="E98" s="329"/>
      <c r="F98" s="329"/>
      <c r="G98" s="131"/>
      <c r="H98" s="124"/>
      <c r="I98" s="15"/>
      <c r="J98" s="213"/>
      <c r="K98" s="213"/>
      <c r="L98" s="213"/>
      <c r="M98" s="213"/>
    </row>
    <row r="99" spans="1:13" s="12" customFormat="1" outlineLevel="1" x14ac:dyDescent="0.25">
      <c r="A99" s="8"/>
      <c r="B99" s="126" t="s">
        <v>99</v>
      </c>
      <c r="C99" s="44"/>
      <c r="D99" s="127"/>
      <c r="E99" s="329"/>
      <c r="F99" s="329"/>
      <c r="G99" s="131"/>
      <c r="H99" s="124"/>
      <c r="I99" s="15"/>
      <c r="J99" s="213"/>
      <c r="K99" s="213"/>
      <c r="L99" s="213"/>
      <c r="M99" s="213"/>
    </row>
    <row r="100" spans="1:13" s="12" customFormat="1" outlineLevel="1" x14ac:dyDescent="0.25">
      <c r="A100" s="8"/>
      <c r="B100" s="126"/>
      <c r="C100" s="8"/>
      <c r="D100" s="117">
        <f>C95-C96+C97+C98+C99</f>
        <v>0</v>
      </c>
      <c r="E100" s="329"/>
      <c r="F100" s="329"/>
      <c r="G100" s="131"/>
      <c r="H100" s="124"/>
      <c r="I100" s="15"/>
      <c r="J100" s="213"/>
      <c r="K100" s="213"/>
      <c r="L100" s="213"/>
      <c r="M100" s="213"/>
    </row>
    <row r="101" spans="1:13" s="12" customFormat="1" ht="13.2" customHeight="1" outlineLevel="1" x14ac:dyDescent="0.25">
      <c r="A101" s="8"/>
      <c r="B101" s="130" t="s">
        <v>92</v>
      </c>
      <c r="C101" s="129"/>
      <c r="D101" s="120">
        <f>D93-D100</f>
        <v>0</v>
      </c>
      <c r="E101" s="122"/>
      <c r="F101" s="122"/>
      <c r="G101" s="122"/>
      <c r="I101" s="15"/>
      <c r="J101" s="18"/>
      <c r="K101" s="18"/>
    </row>
    <row r="102" spans="1:13" s="12" customFormat="1" outlineLevel="1" x14ac:dyDescent="0.25">
      <c r="A102" s="8"/>
      <c r="B102" s="8"/>
      <c r="C102" s="127"/>
      <c r="D102" s="122"/>
      <c r="E102" s="122"/>
      <c r="F102" s="122"/>
      <c r="G102" s="122"/>
      <c r="I102" s="15"/>
    </row>
    <row r="103" spans="1:13" s="12" customFormat="1" outlineLevel="1" x14ac:dyDescent="0.25">
      <c r="A103" s="8" t="s">
        <v>101</v>
      </c>
      <c r="B103" s="8"/>
      <c r="C103" s="127"/>
      <c r="D103" s="122"/>
      <c r="E103" s="122"/>
      <c r="F103" s="122"/>
      <c r="G103" s="122"/>
      <c r="I103" s="15"/>
    </row>
    <row r="104" spans="1:13" s="12" customFormat="1" outlineLevel="1" x14ac:dyDescent="0.25">
      <c r="A104" s="8"/>
      <c r="B104" s="8" t="s">
        <v>102</v>
      </c>
      <c r="C104" s="132" t="str">
        <f>IF(E83&lt;0,"Nee","Ja")</f>
        <v>Ja</v>
      </c>
      <c r="D104" s="122"/>
      <c r="E104" s="122"/>
      <c r="F104" s="122"/>
      <c r="G104" s="122"/>
      <c r="I104" s="15"/>
    </row>
    <row r="105" spans="1:13" s="12" customFormat="1" outlineLevel="1" x14ac:dyDescent="0.25">
      <c r="B105" s="8" t="s">
        <v>103</v>
      </c>
      <c r="C105" s="120">
        <f>MIN(E83,D101)</f>
        <v>0</v>
      </c>
      <c r="E105" s="15"/>
      <c r="F105" s="15"/>
      <c r="I105" s="15"/>
    </row>
    <row r="106" spans="1:13" s="12" customFormat="1" outlineLevel="1" x14ac:dyDescent="0.25">
      <c r="C106" s="15"/>
      <c r="E106" s="15"/>
      <c r="F106" s="15"/>
      <c r="I106" s="15"/>
    </row>
    <row r="107" spans="1:13" s="12" customFormat="1" outlineLevel="1" x14ac:dyDescent="0.25">
      <c r="C107" s="15"/>
      <c r="E107" s="15"/>
      <c r="F107" s="15"/>
      <c r="I107" s="15"/>
    </row>
    <row r="108" spans="1:13" s="12" customFormat="1" outlineLevel="1" x14ac:dyDescent="0.25">
      <c r="A108" s="116" t="s">
        <v>106</v>
      </c>
      <c r="C108" s="15"/>
      <c r="E108" s="15"/>
      <c r="F108" s="15"/>
      <c r="I108" s="15"/>
    </row>
    <row r="109" spans="1:13" s="12" customFormat="1" outlineLevel="1" x14ac:dyDescent="0.25">
      <c r="A109" s="214" t="s">
        <v>110</v>
      </c>
      <c r="B109" s="214"/>
      <c r="C109" s="214"/>
      <c r="D109" s="214"/>
      <c r="E109" s="214"/>
      <c r="F109" s="214"/>
      <c r="I109" s="15"/>
    </row>
    <row r="110" spans="1:13" s="12" customFormat="1" outlineLevel="1" x14ac:dyDescent="0.25">
      <c r="A110" s="214"/>
      <c r="B110" s="214"/>
      <c r="C110" s="214"/>
      <c r="D110" s="214"/>
      <c r="E110" s="214"/>
      <c r="F110" s="214"/>
      <c r="I110" s="15"/>
    </row>
    <row r="111" spans="1:13" s="12" customFormat="1" outlineLevel="1" x14ac:dyDescent="0.25">
      <c r="A111" s="214" t="s">
        <v>111</v>
      </c>
      <c r="B111" s="214"/>
      <c r="C111" s="214"/>
      <c r="D111" s="214"/>
      <c r="E111" s="214"/>
      <c r="F111" s="214"/>
      <c r="I111" s="15"/>
    </row>
    <row r="112" spans="1:13" s="12" customFormat="1" outlineLevel="1" x14ac:dyDescent="0.25">
      <c r="A112" s="214"/>
      <c r="B112" s="214"/>
      <c r="C112" s="214"/>
      <c r="D112" s="214"/>
      <c r="E112" s="214"/>
      <c r="F112" s="214"/>
      <c r="I112" s="15"/>
    </row>
    <row r="113" spans="1:13" s="12" customFormat="1" outlineLevel="1" x14ac:dyDescent="0.25">
      <c r="C113" s="15"/>
      <c r="E113" s="15"/>
      <c r="F113" s="15"/>
      <c r="I113" s="15"/>
    </row>
    <row r="114" spans="1:13" s="12" customFormat="1" outlineLevel="1" x14ac:dyDescent="0.25">
      <c r="A114" s="12" t="s">
        <v>112</v>
      </c>
      <c r="C114" s="15"/>
      <c r="E114" s="15"/>
      <c r="F114" s="15"/>
      <c r="I114" s="15"/>
    </row>
    <row r="115" spans="1:13" s="12" customFormat="1" outlineLevel="1" x14ac:dyDescent="0.25">
      <c r="A115" s="12" t="s">
        <v>114</v>
      </c>
      <c r="C115" s="15"/>
      <c r="E115" s="15"/>
      <c r="F115" s="15"/>
      <c r="I115" s="15"/>
    </row>
    <row r="116" spans="1:13" s="12" customFormat="1" outlineLevel="1" x14ac:dyDescent="0.25">
      <c r="C116" s="15"/>
      <c r="E116" s="15"/>
      <c r="F116" s="15"/>
      <c r="I116" s="15"/>
    </row>
    <row r="117" spans="1:13" s="12" customFormat="1" outlineLevel="1" x14ac:dyDescent="0.25">
      <c r="A117" s="12" t="s">
        <v>113</v>
      </c>
      <c r="C117" s="15"/>
      <c r="E117" s="15"/>
      <c r="F117" s="15"/>
      <c r="I117" s="15"/>
    </row>
    <row r="118" spans="1:13" s="12" customFormat="1" outlineLevel="1" x14ac:dyDescent="0.25">
      <c r="A118" s="12" t="s">
        <v>115</v>
      </c>
      <c r="C118" s="15"/>
      <c r="E118" s="15"/>
      <c r="F118" s="15"/>
      <c r="I118" s="15"/>
    </row>
    <row r="119" spans="1:13" s="12" customFormat="1" outlineLevel="1" x14ac:dyDescent="0.25">
      <c r="A119" s="214" t="s">
        <v>120</v>
      </c>
      <c r="B119" s="214"/>
      <c r="C119" s="214"/>
      <c r="D119" s="214"/>
      <c r="E119" s="214"/>
      <c r="F119" s="214"/>
      <c r="I119" s="15"/>
    </row>
    <row r="120" spans="1:13" s="12" customFormat="1" outlineLevel="1" x14ac:dyDescent="0.25">
      <c r="A120" s="214"/>
      <c r="B120" s="214"/>
      <c r="C120" s="214"/>
      <c r="D120" s="214"/>
      <c r="E120" s="214"/>
      <c r="F120" s="214"/>
      <c r="I120" s="15"/>
    </row>
    <row r="121" spans="1:13" s="12" customFormat="1" outlineLevel="1" x14ac:dyDescent="0.25">
      <c r="A121" s="214" t="s">
        <v>121</v>
      </c>
      <c r="B121" s="214"/>
      <c r="C121" s="214"/>
      <c r="D121" s="214"/>
      <c r="E121" s="214"/>
      <c r="F121" s="214"/>
      <c r="I121" s="15"/>
    </row>
    <row r="122" spans="1:13" s="12" customFormat="1" outlineLevel="1" x14ac:dyDescent="0.25">
      <c r="A122" s="214"/>
      <c r="B122" s="214"/>
      <c r="C122" s="214"/>
      <c r="D122" s="214"/>
      <c r="E122" s="214"/>
      <c r="F122" s="214"/>
      <c r="I122" s="15"/>
    </row>
    <row r="123" spans="1:13" s="12" customFormat="1" outlineLevel="1" x14ac:dyDescent="0.25">
      <c r="A123" s="114"/>
      <c r="B123" s="114"/>
      <c r="C123" s="114"/>
      <c r="D123" s="114"/>
      <c r="E123" s="114"/>
      <c r="F123" s="114"/>
      <c r="I123" s="15"/>
    </row>
    <row r="124" spans="1:13" s="12" customFormat="1" outlineLevel="1" x14ac:dyDescent="0.25">
      <c r="A124" s="12" t="s">
        <v>213</v>
      </c>
      <c r="C124" s="15"/>
      <c r="E124" s="15"/>
      <c r="F124" s="15"/>
      <c r="I124" s="15"/>
      <c r="J124" s="230" t="s">
        <v>199</v>
      </c>
      <c r="K124" s="230"/>
      <c r="L124" s="230"/>
      <c r="M124" s="230"/>
    </row>
    <row r="125" spans="1:13" s="12" customFormat="1" outlineLevel="1" x14ac:dyDescent="0.25">
      <c r="C125" s="15"/>
      <c r="E125" s="15"/>
      <c r="F125" s="15"/>
      <c r="I125" s="15"/>
    </row>
    <row r="126" spans="1:13" s="12" customFormat="1" outlineLevel="1" x14ac:dyDescent="0.25">
      <c r="A126" s="12" t="s">
        <v>214</v>
      </c>
      <c r="C126" s="15"/>
      <c r="E126" s="15"/>
      <c r="F126" s="15"/>
      <c r="I126" s="15"/>
    </row>
    <row r="127" spans="1:13" s="12" customFormat="1" outlineLevel="1" x14ac:dyDescent="0.25">
      <c r="A127" s="12" t="s">
        <v>215</v>
      </c>
      <c r="C127" s="15"/>
      <c r="E127" s="15"/>
      <c r="F127" s="15"/>
      <c r="I127" s="15"/>
    </row>
    <row r="128" spans="1:13" s="12" customFormat="1" outlineLevel="1" x14ac:dyDescent="0.25">
      <c r="C128" s="15"/>
      <c r="E128" s="15"/>
      <c r="F128" s="15"/>
      <c r="I128" s="15"/>
    </row>
    <row r="129" spans="1:9" s="12" customFormat="1" outlineLevel="1" x14ac:dyDescent="0.25">
      <c r="A129" s="12" t="s">
        <v>125</v>
      </c>
      <c r="C129" s="15"/>
      <c r="E129" s="132" t="s">
        <v>122</v>
      </c>
      <c r="F129" s="15"/>
      <c r="I129" s="15"/>
    </row>
    <row r="130" spans="1:9" s="12" customFormat="1" outlineLevel="1" x14ac:dyDescent="0.25">
      <c r="B130" s="305" t="s">
        <v>116</v>
      </c>
      <c r="C130" s="325"/>
      <c r="D130" s="306"/>
      <c r="E130" s="169"/>
      <c r="F130" s="15"/>
      <c r="I130" s="15"/>
    </row>
    <row r="131" spans="1:9" s="12" customFormat="1" ht="28.5" customHeight="1" outlineLevel="1" x14ac:dyDescent="0.25">
      <c r="B131" s="305" t="s">
        <v>117</v>
      </c>
      <c r="C131" s="325"/>
      <c r="D131" s="306"/>
      <c r="E131" s="169"/>
      <c r="F131" s="15"/>
      <c r="I131" s="15"/>
    </row>
    <row r="132" spans="1:9" s="12" customFormat="1" outlineLevel="1" x14ac:dyDescent="0.25">
      <c r="B132" s="305" t="s">
        <v>118</v>
      </c>
      <c r="C132" s="325"/>
      <c r="D132" s="306"/>
      <c r="E132" s="169"/>
      <c r="F132" s="15"/>
      <c r="I132" s="15"/>
    </row>
    <row r="133" spans="1:9" s="12" customFormat="1" ht="42.75" customHeight="1" outlineLevel="1" x14ac:dyDescent="0.25">
      <c r="B133" s="305" t="s">
        <v>119</v>
      </c>
      <c r="C133" s="325"/>
      <c r="D133" s="306"/>
      <c r="E133" s="169"/>
      <c r="F133" s="15"/>
      <c r="I133" s="15"/>
    </row>
    <row r="134" spans="1:9" s="12" customFormat="1" ht="28.5" customHeight="1" outlineLevel="1" x14ac:dyDescent="0.25">
      <c r="B134" s="305" t="s">
        <v>123</v>
      </c>
      <c r="C134" s="325"/>
      <c r="D134" s="306"/>
      <c r="E134" s="169"/>
      <c r="F134" s="15"/>
      <c r="I134" s="15"/>
    </row>
    <row r="135" spans="1:9" s="12" customFormat="1" outlineLevel="1" x14ac:dyDescent="0.25">
      <c r="B135" s="305" t="s">
        <v>124</v>
      </c>
      <c r="C135" s="325"/>
      <c r="D135" s="306"/>
      <c r="E135" s="169"/>
      <c r="F135" s="15"/>
      <c r="I135" s="15"/>
    </row>
    <row r="136" spans="1:9" s="12" customFormat="1" ht="39" customHeight="1" outlineLevel="1" x14ac:dyDescent="0.25">
      <c r="B136" s="305" t="s">
        <v>128</v>
      </c>
      <c r="C136" s="325"/>
      <c r="D136" s="306"/>
      <c r="E136" s="169"/>
      <c r="F136" s="15"/>
      <c r="I136" s="15"/>
    </row>
    <row r="137" spans="1:9" s="12" customFormat="1" outlineLevel="1" x14ac:dyDescent="0.25">
      <c r="B137" s="305" t="s">
        <v>130</v>
      </c>
      <c r="C137" s="325"/>
      <c r="D137" s="306"/>
      <c r="E137" s="169"/>
      <c r="F137" s="15"/>
      <c r="I137" s="15"/>
    </row>
    <row r="138" spans="1:9" s="12" customFormat="1" ht="28.5" customHeight="1" outlineLevel="1" x14ac:dyDescent="0.25">
      <c r="B138" s="305" t="s">
        <v>129</v>
      </c>
      <c r="C138" s="325"/>
      <c r="D138" s="306"/>
      <c r="E138" s="169"/>
      <c r="F138" s="15"/>
      <c r="I138" s="15"/>
    </row>
    <row r="139" spans="1:9" s="12" customFormat="1" outlineLevel="1" x14ac:dyDescent="0.25">
      <c r="C139" s="15"/>
      <c r="E139" s="15"/>
      <c r="F139" s="15"/>
      <c r="I139" s="15"/>
    </row>
    <row r="140" spans="1:9" s="12" customFormat="1" outlineLevel="1" x14ac:dyDescent="0.25">
      <c r="A140" s="8" t="s">
        <v>101</v>
      </c>
      <c r="C140" s="15"/>
      <c r="E140" s="15"/>
      <c r="F140" s="15"/>
      <c r="I140" s="15"/>
    </row>
    <row r="141" spans="1:9" s="12" customFormat="1" outlineLevel="1" x14ac:dyDescent="0.25">
      <c r="B141" s="8" t="s">
        <v>131</v>
      </c>
      <c r="C141" s="132" t="s">
        <v>33</v>
      </c>
      <c r="E141" s="15"/>
      <c r="F141" s="15"/>
      <c r="I141" s="15"/>
    </row>
    <row r="142" spans="1:9" s="12" customFormat="1" outlineLevel="1" x14ac:dyDescent="0.25">
      <c r="C142" s="15"/>
      <c r="E142" s="15"/>
      <c r="F142" s="15"/>
      <c r="I142" s="15"/>
    </row>
    <row r="143" spans="1:9" s="12" customFormat="1" outlineLevel="1" x14ac:dyDescent="0.25">
      <c r="C143" s="15"/>
      <c r="E143" s="15"/>
      <c r="F143" s="15"/>
      <c r="I143" s="15"/>
    </row>
    <row r="144" spans="1:9" s="12" customFormat="1" outlineLevel="1" x14ac:dyDescent="0.25">
      <c r="C144" s="33"/>
      <c r="E144" s="33"/>
      <c r="F144" s="33"/>
      <c r="I144" s="33"/>
    </row>
    <row r="145" spans="1:12" x14ac:dyDescent="0.25">
      <c r="A145" s="3" t="s">
        <v>6</v>
      </c>
      <c r="I145" s="12"/>
    </row>
    <row r="146" spans="1:12" ht="13.2" customHeight="1" x14ac:dyDescent="0.25">
      <c r="A146" s="330" t="s">
        <v>338</v>
      </c>
      <c r="B146" s="330"/>
      <c r="C146" s="330"/>
      <c r="D146" s="330"/>
      <c r="E146" s="330"/>
      <c r="F146" s="330"/>
      <c r="G146" s="330"/>
      <c r="H146" s="330"/>
      <c r="I146" s="12"/>
    </row>
    <row r="147" spans="1:12" x14ac:dyDescent="0.25">
      <c r="A147" s="330"/>
      <c r="B147" s="330"/>
      <c r="C147" s="330"/>
      <c r="D147" s="330"/>
      <c r="E147" s="330"/>
      <c r="F147" s="330"/>
      <c r="G147" s="330"/>
      <c r="H147" s="330"/>
      <c r="I147" s="12"/>
    </row>
    <row r="148" spans="1:12" x14ac:dyDescent="0.25">
      <c r="A148" s="330"/>
      <c r="B148" s="330"/>
      <c r="C148" s="330"/>
      <c r="D148" s="330"/>
      <c r="E148" s="330"/>
      <c r="F148" s="330"/>
      <c r="G148" s="330"/>
      <c r="H148" s="330"/>
      <c r="I148" s="12"/>
    </row>
    <row r="149" spans="1:12" ht="16.95" customHeight="1" x14ac:dyDescent="0.25">
      <c r="A149" s="330"/>
      <c r="B149" s="330"/>
      <c r="C149" s="330"/>
      <c r="D149" s="330"/>
      <c r="E149" s="330"/>
      <c r="F149" s="330"/>
      <c r="G149" s="330"/>
      <c r="H149" s="330"/>
      <c r="I149" s="12"/>
    </row>
    <row r="150" spans="1:12" s="12" customFormat="1" x14ac:dyDescent="0.25">
      <c r="A150" s="67" t="s">
        <v>168</v>
      </c>
      <c r="B150" s="8"/>
      <c r="C150" s="8"/>
      <c r="D150" s="8"/>
    </row>
    <row r="151" spans="1:12" s="12" customFormat="1" ht="13.95" customHeight="1" x14ac:dyDescent="0.25">
      <c r="A151" s="326" t="s">
        <v>294</v>
      </c>
      <c r="B151" s="326"/>
      <c r="C151" s="8"/>
      <c r="D151" s="8"/>
    </row>
    <row r="152" spans="1:12" x14ac:dyDescent="0.25">
      <c r="H152" s="7"/>
      <c r="I152" s="7"/>
      <c r="J152" s="7"/>
    </row>
    <row r="153" spans="1:12" x14ac:dyDescent="0.25">
      <c r="H153" s="7"/>
      <c r="I153" s="7"/>
      <c r="J153" s="7"/>
    </row>
    <row r="154" spans="1:12" x14ac:dyDescent="0.25">
      <c r="A154" s="3" t="s">
        <v>137</v>
      </c>
      <c r="H154" s="7"/>
      <c r="I154" s="7"/>
      <c r="J154" s="7"/>
    </row>
    <row r="155" spans="1:12" x14ac:dyDescent="0.25">
      <c r="A155" s="210" t="s">
        <v>138</v>
      </c>
      <c r="H155" s="7"/>
      <c r="I155" s="7"/>
      <c r="J155" s="7"/>
    </row>
    <row r="156" spans="1:12" x14ac:dyDescent="0.25">
      <c r="A156" s="2" t="s">
        <v>141</v>
      </c>
      <c r="H156" s="7"/>
      <c r="I156" s="7"/>
      <c r="J156" s="7"/>
    </row>
    <row r="157" spans="1:12" x14ac:dyDescent="0.25">
      <c r="A157" s="138" t="s">
        <v>142</v>
      </c>
      <c r="B157" s="105"/>
      <c r="H157" s="7"/>
      <c r="I157" s="7"/>
      <c r="J157" s="7"/>
    </row>
    <row r="158" spans="1:12" x14ac:dyDescent="0.25">
      <c r="A158" s="105"/>
      <c r="B158" s="105"/>
      <c r="H158" s="7"/>
      <c r="I158" s="7"/>
      <c r="J158" s="7"/>
    </row>
    <row r="159" spans="1:12" x14ac:dyDescent="0.25">
      <c r="H159" s="7"/>
      <c r="I159" s="7"/>
      <c r="J159" s="7"/>
    </row>
    <row r="160" spans="1:12" x14ac:dyDescent="0.25">
      <c r="A160" s="326" t="s">
        <v>165</v>
      </c>
      <c r="B160" s="326"/>
      <c r="C160" s="7"/>
      <c r="D160" s="7"/>
      <c r="E160" s="7"/>
      <c r="F160" s="7"/>
      <c r="G160" s="7"/>
      <c r="H160" s="7"/>
      <c r="I160" s="8"/>
      <c r="J160" s="8"/>
      <c r="K160" s="12"/>
      <c r="L160" s="12"/>
    </row>
    <row r="161" spans="1:10" x14ac:dyDescent="0.25">
      <c r="A161" s="7"/>
      <c r="B161" s="7"/>
      <c r="C161" s="7"/>
      <c r="D161" s="7"/>
      <c r="E161" s="7"/>
      <c r="F161" s="7"/>
      <c r="G161" s="7"/>
      <c r="H161" s="7"/>
      <c r="I161" s="7"/>
      <c r="J161" s="7"/>
    </row>
    <row r="162" spans="1:10" x14ac:dyDescent="0.25">
      <c r="A162" s="7"/>
      <c r="B162" s="7"/>
      <c r="C162" s="7"/>
      <c r="D162" s="7"/>
      <c r="E162" s="7"/>
      <c r="F162" s="7"/>
      <c r="G162" s="7"/>
      <c r="H162" s="7"/>
      <c r="I162" s="7"/>
      <c r="J162" s="7"/>
    </row>
    <row r="163" spans="1:10" x14ac:dyDescent="0.25">
      <c r="H163" s="7"/>
      <c r="I163" s="7"/>
      <c r="J163" s="7"/>
    </row>
  </sheetData>
  <mergeCells count="43">
    <mergeCell ref="A1:G1"/>
    <mergeCell ref="J14:M14"/>
    <mergeCell ref="J59:M59"/>
    <mergeCell ref="J65:M65"/>
    <mergeCell ref="J6:M9"/>
    <mergeCell ref="E11:F11"/>
    <mergeCell ref="J44:N44"/>
    <mergeCell ref="J39:N41"/>
    <mergeCell ref="J38:N38"/>
    <mergeCell ref="J47:N47"/>
    <mergeCell ref="A54:B54"/>
    <mergeCell ref="A26:B26"/>
    <mergeCell ref="J15:M16"/>
    <mergeCell ref="J19:M24"/>
    <mergeCell ref="A160:B160"/>
    <mergeCell ref="A111:F112"/>
    <mergeCell ref="C82:D82"/>
    <mergeCell ref="E94:F100"/>
    <mergeCell ref="B138:D138"/>
    <mergeCell ref="B137:D137"/>
    <mergeCell ref="B132:D132"/>
    <mergeCell ref="B133:D133"/>
    <mergeCell ref="B134:D134"/>
    <mergeCell ref="B135:D135"/>
    <mergeCell ref="B136:D136"/>
    <mergeCell ref="A146:H149"/>
    <mergeCell ref="A151:B151"/>
    <mergeCell ref="B91:C91"/>
    <mergeCell ref="J124:M124"/>
    <mergeCell ref="A119:F120"/>
    <mergeCell ref="A121:F122"/>
    <mergeCell ref="B131:D131"/>
    <mergeCell ref="B130:D130"/>
    <mergeCell ref="A72:H73"/>
    <mergeCell ref="A109:F110"/>
    <mergeCell ref="D78:F78"/>
    <mergeCell ref="J79:M82"/>
    <mergeCell ref="J77:M77"/>
    <mergeCell ref="J87:M100"/>
    <mergeCell ref="C79:D79"/>
    <mergeCell ref="C80:D80"/>
    <mergeCell ref="C81:D81"/>
    <mergeCell ref="B92:C92"/>
  </mergeCells>
  <conditionalFormatting sqref="G62">
    <cfRule type="cellIs" dxfId="100" priority="224" operator="equal">
      <formula>"Vlottende activa zijn onvoldoende om alle korte termijn schulden te betalen"</formula>
    </cfRule>
    <cfRule type="cellIs" dxfId="99" priority="241" operator="equal">
      <formula>"Vlottende activa zijn minstens voldoende om alle korte termijn schulden te betalen"</formula>
    </cfRule>
  </conditionalFormatting>
  <conditionalFormatting sqref="F39:F40 D39:G39">
    <cfRule type="cellIs" dxfId="98" priority="146" operator="equal">
      <formula>"Art 332/633 WVenn van toepassing"</formula>
    </cfRule>
    <cfRule type="containsText" dxfId="97" priority="147" operator="containsText" text="Art 332/633 WVenn van toepassing">
      <formula>NOT(ISERROR(SEARCH("Art 332/633 WVenn van toepassing",D39)))</formula>
    </cfRule>
    <cfRule type="cellIs" dxfId="96" priority="148" operator="equal">
      <formula>"Art 322/633 WVenn van toepassing"</formula>
    </cfRule>
    <cfRule type="containsText" dxfId="95" priority="150" operator="containsText" text="Ok">
      <formula>NOT(ISERROR(SEARCH("Ok",D39)))</formula>
    </cfRule>
  </conditionalFormatting>
  <conditionalFormatting sqref="E42:E43 C41:G41 E45:E46 E48">
    <cfRule type="containsText" dxfId="94" priority="122" operator="containsText" text="Art 333/634 WVenn van toepassing">
      <formula>NOT(ISERROR(SEARCH("Art 333/634 WVenn van toepassing",C41)))</formula>
    </cfRule>
    <cfRule type="cellIs" dxfId="93" priority="131" operator="equal">
      <formula>"Art 332/633 WVenn van toepassing"</formula>
    </cfRule>
    <cfRule type="containsText" dxfId="92" priority="132" operator="containsText" text="Art 332/633 WVenn van toepassing">
      <formula>NOT(ISERROR(SEARCH("Art 332/633 WVenn van toepassing",C41)))</formula>
    </cfRule>
    <cfRule type="cellIs" dxfId="91" priority="133" operator="equal">
      <formula>"Art 322/633 WVenn van toepassing"</formula>
    </cfRule>
    <cfRule type="containsText" dxfId="90" priority="134" operator="containsText" text="Ok">
      <formula>NOT(ISERROR(SEARCH("Ok",C41)))</formula>
    </cfRule>
  </conditionalFormatting>
  <conditionalFormatting sqref="D52">
    <cfRule type="cellIs" dxfId="89" priority="112" operator="equal">
      <formula>"Art 332/633 WVenn van toepassing"</formula>
    </cfRule>
    <cfRule type="containsText" dxfId="88" priority="113" operator="containsText" text="Art 332/633 WVenn van toepassing">
      <formula>NOT(ISERROR(SEARCH("Art 332/633 WVenn van toepassing",D52)))</formula>
    </cfRule>
    <cfRule type="cellIs" dxfId="87" priority="114" operator="equal">
      <formula>"Art 322/633 WVenn van toepassing"</formula>
    </cfRule>
    <cfRule type="containsText" dxfId="86" priority="115" operator="containsText" text="Ok">
      <formula>NOT(ISERROR(SEARCH("Ok",D52)))</formula>
    </cfRule>
  </conditionalFormatting>
  <conditionalFormatting sqref="D52">
    <cfRule type="containsText" dxfId="85" priority="111" operator="containsText" text="Verantwoording van waardering in continuïteit op te nemen in jaarrekening en jaarverslag">
      <formula>NOT(ISERROR(SEARCH("Verantwoording van waardering in continuïteit op te nemen in jaarrekening en jaarverslag",D52)))</formula>
    </cfRule>
  </conditionalFormatting>
  <conditionalFormatting sqref="E52">
    <cfRule type="cellIs" dxfId="84" priority="107" operator="equal">
      <formula>"Art 332/633 WVenn van toepassing"</formula>
    </cfRule>
    <cfRule type="containsText" dxfId="83" priority="108" operator="containsText" text="Art 332/633 WVenn van toepassing">
      <formula>NOT(ISERROR(SEARCH("Art 332/633 WVenn van toepassing",E52)))</formula>
    </cfRule>
    <cfRule type="cellIs" dxfId="82" priority="109" operator="equal">
      <formula>"Art 322/633 WVenn van toepassing"</formula>
    </cfRule>
    <cfRule type="containsText" dxfId="81" priority="110" operator="containsText" text="Ok">
      <formula>NOT(ISERROR(SEARCH("Ok",E52)))</formula>
    </cfRule>
  </conditionalFormatting>
  <conditionalFormatting sqref="E52">
    <cfRule type="containsText" dxfId="80" priority="106" operator="containsText" text="Verantwoording van waardering in continuïteit op te nemen in jaarrekening en jaarverslag">
      <formula>NOT(ISERROR(SEARCH("Verantwoording van waardering in continuïteit op te nemen in jaarrekening en jaarverslag",E52)))</formula>
    </cfRule>
  </conditionalFormatting>
  <conditionalFormatting sqref="D54">
    <cfRule type="cellIs" dxfId="79" priority="102" operator="equal">
      <formula>"Art 332/633 WVenn van toepassing"</formula>
    </cfRule>
    <cfRule type="containsText" dxfId="78" priority="103" operator="containsText" text="Art 332/633 WVenn van toepassing">
      <formula>NOT(ISERROR(SEARCH("Art 332/633 WVenn van toepassing",D54)))</formula>
    </cfRule>
    <cfRule type="cellIs" dxfId="77" priority="104" operator="equal">
      <formula>"Art 322/633 WVenn van toepassing"</formula>
    </cfRule>
    <cfRule type="containsText" dxfId="76" priority="105" operator="containsText" text="Ok">
      <formula>NOT(ISERROR(SEARCH("Ok",D54)))</formula>
    </cfRule>
  </conditionalFormatting>
  <conditionalFormatting sqref="D54">
    <cfRule type="containsText" dxfId="75" priority="101" operator="containsText" text="Verantwoording van waardering in continuïteit op te nemen in jaarrekening en jaarverslag">
      <formula>NOT(ISERROR(SEARCH("Verantwoording van waardering in continuïteit op te nemen in jaarrekening en jaarverslag",D54)))</formula>
    </cfRule>
  </conditionalFormatting>
  <conditionalFormatting sqref="E54">
    <cfRule type="cellIs" dxfId="74" priority="97" operator="equal">
      <formula>"Art 332/633 WVenn van toepassing"</formula>
    </cfRule>
    <cfRule type="containsText" dxfId="73" priority="98" operator="containsText" text="Art 332/633 WVenn van toepassing">
      <formula>NOT(ISERROR(SEARCH("Art 332/633 WVenn van toepassing",E54)))</formula>
    </cfRule>
    <cfRule type="cellIs" dxfId="72" priority="99" operator="equal">
      <formula>"Art 322/633 WVenn van toepassing"</formula>
    </cfRule>
    <cfRule type="containsText" dxfId="71" priority="100" operator="containsText" text="Ok">
      <formula>NOT(ISERROR(SEARCH("Ok",E54)))</formula>
    </cfRule>
  </conditionalFormatting>
  <conditionalFormatting sqref="E54">
    <cfRule type="containsText" dxfId="70" priority="96" operator="containsText" text="Verantwoording van waardering in continuïteit op te nemen in jaarrekening en jaarverslag">
      <formula>NOT(ISERROR(SEARCH("Verantwoording van waardering in continuïteit op te nemen in jaarrekening en jaarverslag",E54)))</formula>
    </cfRule>
  </conditionalFormatting>
  <conditionalFormatting sqref="C60">
    <cfRule type="containsText" dxfId="69" priority="86" operator="containsText" text="Vlottende activa zijn onvoldoende om alle korte termijn schulden te betalen">
      <formula>NOT(ISERROR(SEARCH("Vlottende activa zijn onvoldoende om alle korte termijn schulden te betalen",C60)))</formula>
    </cfRule>
    <cfRule type="containsText" dxfId="68" priority="87" operator="containsText" text="Vlottende activa zijn minstens voldoende om alle korte termijn schulden te betalen">
      <formula>NOT(ISERROR(SEARCH("Vlottende activa zijn minstens voldoende om alle korte termijn schulden te betalen",C60)))</formula>
    </cfRule>
    <cfRule type="containsText" dxfId="67" priority="88" operator="containsText" text="Vlottende activa zijn minstens voldoende om alle korte termijn schulden te betalen">
      <formula>NOT(ISERROR(SEARCH("Vlottende activa zijn minstens voldoende om alle korte termijn schulden te betalen",C60)))</formula>
    </cfRule>
    <cfRule type="cellIs" dxfId="66" priority="90" operator="equal">
      <formula>"Art 332/633 WVenn van toepassing"</formula>
    </cfRule>
    <cfRule type="containsText" dxfId="65" priority="91" operator="containsText" text="Art 332/633 WVenn van toepassing">
      <formula>NOT(ISERROR(SEARCH("Art 332/633 WVenn van toepassing",C60)))</formula>
    </cfRule>
    <cfRule type="cellIs" dxfId="64" priority="92" operator="equal">
      <formula>"Art 322/633 WVenn van toepassing"</formula>
    </cfRule>
    <cfRule type="containsText" dxfId="63" priority="93" operator="containsText" text="Ok">
      <formula>NOT(ISERROR(SEARCH("Ok",C60)))</formula>
    </cfRule>
  </conditionalFormatting>
  <conditionalFormatting sqref="C60">
    <cfRule type="containsText" dxfId="62" priority="89" operator="containsText" text="Verantwoording van waardering in continuïteit op te nemen in jaarrekening en jaarverslag">
      <formula>NOT(ISERROR(SEARCH("Verantwoording van waardering in continuïteit op te nemen in jaarrekening en jaarverslag",C60)))</formula>
    </cfRule>
  </conditionalFormatting>
  <conditionalFormatting sqref="D60:G60">
    <cfRule type="containsText" dxfId="61" priority="78" operator="containsText" text="Vlottende activa zijn onvoldoende om alle korte termijn schulden te betalen">
      <formula>NOT(ISERROR(SEARCH("Vlottende activa zijn onvoldoende om alle korte termijn schulden te betalen",D60)))</formula>
    </cfRule>
    <cfRule type="containsText" dxfId="60" priority="79" operator="containsText" text="Vlottende activa zijn minstens voldoende om alle korte termijn schulden te betalen">
      <formula>NOT(ISERROR(SEARCH("Vlottende activa zijn minstens voldoende om alle korte termijn schulden te betalen",D60)))</formula>
    </cfRule>
    <cfRule type="containsText" dxfId="59" priority="80" operator="containsText" text="Vlottende activa zijn minstens voldoende om alle korte termijn schulden te betalen">
      <formula>NOT(ISERROR(SEARCH("Vlottende activa zijn minstens voldoende om alle korte termijn schulden te betalen",D60)))</formula>
    </cfRule>
    <cfRule type="cellIs" dxfId="58" priority="82" operator="equal">
      <formula>"Art 332/633 WVenn van toepassing"</formula>
    </cfRule>
    <cfRule type="containsText" dxfId="57" priority="83" operator="containsText" text="Art 332/633 WVenn van toepassing">
      <formula>NOT(ISERROR(SEARCH("Art 332/633 WVenn van toepassing",D60)))</formula>
    </cfRule>
    <cfRule type="cellIs" dxfId="56" priority="84" operator="equal">
      <formula>"Art 322/633 WVenn van toepassing"</formula>
    </cfRule>
    <cfRule type="containsText" dxfId="55" priority="85" operator="containsText" text="Ok">
      <formula>NOT(ISERROR(SEARCH("Ok",D60)))</formula>
    </cfRule>
  </conditionalFormatting>
  <conditionalFormatting sqref="D60:G60">
    <cfRule type="containsText" dxfId="54" priority="81" operator="containsText" text="Verantwoording van waardering in continuïteit op te nemen in jaarrekening en jaarverslag">
      <formula>NOT(ISERROR(SEARCH("Verantwoording van waardering in continuïteit op te nemen in jaarrekening en jaarverslag",D60)))</formula>
    </cfRule>
  </conditionalFormatting>
  <conditionalFormatting sqref="C66">
    <cfRule type="containsText" dxfId="53" priority="59" operator="containsText" text="Onderneming kan theoretisch gezien zowel de kortlopende alsook de langlopende schulden terugbetalen">
      <formula>NOT(ISERROR(SEARCH("Onderneming kan theoretisch gezien zowel de kortlopende alsook de langlopende schulden terugbetalen",C66)))</formula>
    </cfRule>
    <cfRule type="containsText" dxfId="52" priority="68" operator="containsText" text="Onderneming heeft mogelijks problemen om zowel de kortlopende alsook de langlopende schulden terug te betalen">
      <formula>NOT(ISERROR(SEARCH("Onderneming heeft mogelijks problemen om zowel de kortlopende alsook de langlopende schulden terug te betalen",C66)))</formula>
    </cfRule>
    <cfRule type="containsText" dxfId="51" priority="69" operator="containsText" text="Onderneming kan theoretisch gezien zowel de kortlopende alsook de langlopende schulden terugbetalen">
      <formula>NOT(ISERROR(SEARCH("Onderneming kan theoretisch gezien zowel de kortlopende alsook de langlopende schulden terugbetalen",C66)))</formula>
    </cfRule>
  </conditionalFormatting>
  <conditionalFormatting sqref="D66">
    <cfRule type="containsText" dxfId="50" priority="56" operator="containsText" text="Onderneming kan theoretisch gezien zowel de kortlopende alsook de langlopende schulden terugbetalen">
      <formula>NOT(ISERROR(SEARCH("Onderneming kan theoretisch gezien zowel de kortlopende alsook de langlopende schulden terugbetalen",D66)))</formula>
    </cfRule>
    <cfRule type="containsText" dxfId="49" priority="57" operator="containsText" text="Onderneming heeft mogelijks problemen om zowel de kortlopende alsook de langlopende schulden terug te betalen">
      <formula>NOT(ISERROR(SEARCH("Onderneming heeft mogelijks problemen om zowel de kortlopende alsook de langlopende schulden terug te betalen",D66)))</formula>
    </cfRule>
    <cfRule type="containsText" dxfId="48" priority="58" operator="containsText" text="Onderneming kan theoretisch gezien zowel de kortlopende alsook de langlopende schulden terugbetalen">
      <formula>NOT(ISERROR(SEARCH("Onderneming kan theoretisch gezien zowel de kortlopende alsook de langlopende schulden terugbetalen",D66)))</formula>
    </cfRule>
  </conditionalFormatting>
  <conditionalFormatting sqref="E66">
    <cfRule type="containsText" dxfId="47" priority="53" operator="containsText" text="Onderneming kan theoretisch gezien zowel de kortlopende alsook de langlopende schulden terugbetalen">
      <formula>NOT(ISERROR(SEARCH("Onderneming kan theoretisch gezien zowel de kortlopende alsook de langlopende schulden terugbetalen",E66)))</formula>
    </cfRule>
    <cfRule type="containsText" dxfId="46" priority="54" operator="containsText" text="Onderneming heeft mogelijks problemen om zowel de kortlopende alsook de langlopende schulden terug te betalen">
      <formula>NOT(ISERROR(SEARCH("Onderneming heeft mogelijks problemen om zowel de kortlopende alsook de langlopende schulden terug te betalen",E66)))</formula>
    </cfRule>
    <cfRule type="containsText" dxfId="45" priority="55" operator="containsText" text="Onderneming kan theoretisch gezien zowel de kortlopende alsook de langlopende schulden terugbetalen">
      <formula>NOT(ISERROR(SEARCH("Onderneming kan theoretisch gezien zowel de kortlopende alsook de langlopende schulden terugbetalen",E66)))</formula>
    </cfRule>
  </conditionalFormatting>
  <conditionalFormatting sqref="F66">
    <cfRule type="containsText" dxfId="44" priority="50" operator="containsText" text="Onderneming kan theoretisch gezien zowel de kortlopende alsook de langlopende schulden terugbetalen">
      <formula>NOT(ISERROR(SEARCH("Onderneming kan theoretisch gezien zowel de kortlopende alsook de langlopende schulden terugbetalen",F66)))</formula>
    </cfRule>
    <cfRule type="containsText" dxfId="43" priority="51" operator="containsText" text="Onderneming heeft mogelijks problemen om zowel de kortlopende alsook de langlopende schulden terug te betalen">
      <formula>NOT(ISERROR(SEARCH("Onderneming heeft mogelijks problemen om zowel de kortlopende alsook de langlopende schulden terug te betalen",F66)))</formula>
    </cfRule>
    <cfRule type="containsText" dxfId="42" priority="52" operator="containsText" text="Onderneming kan theoretisch gezien zowel de kortlopende alsook de langlopende schulden terugbetalen">
      <formula>NOT(ISERROR(SEARCH("Onderneming kan theoretisch gezien zowel de kortlopende alsook de langlopende schulden terugbetalen",F66)))</formula>
    </cfRule>
  </conditionalFormatting>
  <conditionalFormatting sqref="G66">
    <cfRule type="containsText" dxfId="41" priority="47" operator="containsText" text="Onderneming kan theoretisch gezien zowel de kortlopende alsook de langlopende schulden terugbetalen">
      <formula>NOT(ISERROR(SEARCH("Onderneming kan theoretisch gezien zowel de kortlopende alsook de langlopende schulden terugbetalen",G66)))</formula>
    </cfRule>
    <cfRule type="containsText" dxfId="40" priority="48" operator="containsText" text="Onderneming heeft mogelijks problemen om zowel de kortlopende alsook de langlopende schulden terug te betalen">
      <formula>NOT(ISERROR(SEARCH("Onderneming heeft mogelijks problemen om zowel de kortlopende alsook de langlopende schulden terug te betalen",G66)))</formula>
    </cfRule>
    <cfRule type="containsText" dxfId="39" priority="49" operator="containsText" text="Onderneming kan theoretisch gezien zowel de kortlopende alsook de langlopende schulden terugbetalen">
      <formula>NOT(ISERROR(SEARCH("Onderneming kan theoretisch gezien zowel de kortlopende alsook de langlopende schulden terugbetalen",G66)))</formula>
    </cfRule>
  </conditionalFormatting>
  <conditionalFormatting sqref="D39:G39">
    <cfRule type="cellIs" dxfId="38" priority="42" operator="equal">
      <formula>"Art 5:153 / 7:228 WVV van toepassing"</formula>
    </cfRule>
    <cfRule type="cellIs" dxfId="37" priority="44" operator="equal">
      <formula>"Art 5:153 / 7:228 WVV van toepassing"</formula>
    </cfRule>
  </conditionalFormatting>
  <conditionalFormatting sqref="D41">
    <cfRule type="cellIs" dxfId="36" priority="43" operator="equal">
      <formula>"Art 333/634 Wvenn van toepassing"</formula>
    </cfRule>
  </conditionalFormatting>
  <conditionalFormatting sqref="C41">
    <cfRule type="cellIs" dxfId="35" priority="41" operator="equal">
      <formula>"Art 7:229 WVV van toepassing"</formula>
    </cfRule>
  </conditionalFormatting>
  <conditionalFormatting sqref="D41:G41">
    <cfRule type="cellIs" dxfId="34" priority="40" operator="equal">
      <formula>"Art 7:229 WVV van toepassing"</formula>
    </cfRule>
  </conditionalFormatting>
  <conditionalFormatting sqref="D78:F78">
    <cfRule type="cellIs" dxfId="33" priority="37" operator="equal">
      <formula>"Niet-naleving van de statuten en het WVV dient te worden opgenomen in het jaarlijkse controleverslag aan de algemene vergadering"</formula>
    </cfRule>
    <cfRule type="cellIs" dxfId="32" priority="38" operator="equal">
      <formula>"Ok"</formula>
    </cfRule>
    <cfRule type="cellIs" dxfId="31" priority="39" operator="equal">
      <formula>"Ok"</formula>
    </cfRule>
  </conditionalFormatting>
  <conditionalFormatting sqref="C104">
    <cfRule type="cellIs" dxfId="30" priority="35" operator="equal">
      <formula>"Nee"</formula>
    </cfRule>
    <cfRule type="cellIs" dxfId="29" priority="36" operator="equal">
      <formula>"Ja"</formula>
    </cfRule>
  </conditionalFormatting>
  <conditionalFormatting sqref="C141">
    <cfRule type="cellIs" dxfId="28" priority="33" operator="equal">
      <formula>"Nee"</formula>
    </cfRule>
    <cfRule type="cellIs" dxfId="27" priority="34" operator="equal">
      <formula>"Ja"</formula>
    </cfRule>
  </conditionalFormatting>
  <conditionalFormatting sqref="C44:G44">
    <cfRule type="cellIs" dxfId="26" priority="29" operator="equal">
      <formula>"Art 332/633 WVenn van toepassing"</formula>
    </cfRule>
    <cfRule type="containsText" dxfId="25" priority="30" operator="containsText" text="Art 332/633 WVenn van toepassing">
      <formula>NOT(ISERROR(SEARCH("Art 332/633 WVenn van toepassing",C44)))</formula>
    </cfRule>
    <cfRule type="cellIs" dxfId="24" priority="31" operator="equal">
      <formula>"Art 322/633 WVenn van toepassing"</formula>
    </cfRule>
    <cfRule type="containsText" dxfId="23" priority="32" operator="containsText" text="Ok">
      <formula>NOT(ISERROR(SEARCH("Ok",C44)))</formula>
    </cfRule>
  </conditionalFormatting>
  <conditionalFormatting sqref="C44:G44">
    <cfRule type="cellIs" dxfId="22" priority="27" operator="equal">
      <formula>"Art 5:153 / 7:228 WVV van toepassing"</formula>
    </cfRule>
    <cfRule type="cellIs" dxfId="21" priority="28" operator="equal">
      <formula>"Art 5:153 / 7:228 WVV van toepassing"</formula>
    </cfRule>
  </conditionalFormatting>
  <conditionalFormatting sqref="D39">
    <cfRule type="cellIs" dxfId="20" priority="25" operator="equal">
      <formula>"Art 7:228 WVV van toepassing"</formula>
    </cfRule>
  </conditionalFormatting>
  <conditionalFormatting sqref="E39">
    <cfRule type="cellIs" dxfId="19" priority="23" operator="equal">
      <formula>"Art 7:228 WVV van toepassing"</formula>
    </cfRule>
  </conditionalFormatting>
  <conditionalFormatting sqref="F39">
    <cfRule type="cellIs" dxfId="18" priority="22" operator="equal">
      <formula>"Art 7:228 WVV van toepassing"</formula>
    </cfRule>
  </conditionalFormatting>
  <conditionalFormatting sqref="G39">
    <cfRule type="cellIs" dxfId="17" priority="21" operator="equal">
      <formula>"Art 7:228 WVV van toepassing"</formula>
    </cfRule>
  </conditionalFormatting>
  <conditionalFormatting sqref="C39">
    <cfRule type="cellIs" dxfId="16" priority="14" operator="equal">
      <formula>"Art 332/633 WVenn van toepassing"</formula>
    </cfRule>
    <cfRule type="containsText" dxfId="15" priority="15" operator="containsText" text="Art 332/633 WVenn van toepassing">
      <formula>NOT(ISERROR(SEARCH("Art 332/633 WVenn van toepassing",C39)))</formula>
    </cfRule>
    <cfRule type="cellIs" dxfId="14" priority="16" operator="equal">
      <formula>"Art 322/633 WVenn van toepassing"</formula>
    </cfRule>
    <cfRule type="containsText" dxfId="13" priority="17" operator="containsText" text="Ok">
      <formula>NOT(ISERROR(SEARCH("Ok",C39)))</formula>
    </cfRule>
  </conditionalFormatting>
  <conditionalFormatting sqref="C39">
    <cfRule type="cellIs" dxfId="12" priority="12" operator="equal">
      <formula>"Art 5:153 / 7:228 WVV van toepassing"</formula>
    </cfRule>
    <cfRule type="cellIs" dxfId="11" priority="13" operator="equal">
      <formula>"Art 5:153 / 7:228 WVV van toepassing"</formula>
    </cfRule>
  </conditionalFormatting>
  <conditionalFormatting sqref="C39">
    <cfRule type="cellIs" dxfId="10" priority="11" operator="equal">
      <formula>"Art 7:228 WVV van toepassing"</formula>
    </cfRule>
  </conditionalFormatting>
  <conditionalFormatting sqref="C47:G47">
    <cfRule type="cellIs" dxfId="9" priority="7" operator="equal">
      <formula>"Art 332/633 WVenn van toepassing"</formula>
    </cfRule>
    <cfRule type="containsText" dxfId="8" priority="8" operator="containsText" text="Art 332/633 WVenn van toepassing">
      <formula>NOT(ISERROR(SEARCH("Art 332/633 WVenn van toepassing",C47)))</formula>
    </cfRule>
    <cfRule type="cellIs" dxfId="7" priority="9" operator="equal">
      <formula>"Art 322/633 WVenn van toepassing"</formula>
    </cfRule>
    <cfRule type="containsText" dxfId="6" priority="10" operator="containsText" text="Ok">
      <formula>NOT(ISERROR(SEARCH("Ok",C47)))</formula>
    </cfRule>
  </conditionalFormatting>
  <conditionalFormatting sqref="C47:G47">
    <cfRule type="cellIs" dxfId="5" priority="5" operator="equal">
      <formula>"Art 5:153 / 7:228 WVV van toepassing"</formula>
    </cfRule>
    <cfRule type="cellIs" dxfId="4" priority="6" operator="equal">
      <formula>"Art 5:153 / 7:228 WVV van toepassing"</formula>
    </cfRule>
  </conditionalFormatting>
  <conditionalFormatting sqref="C44">
    <cfRule type="cellIs" dxfId="3" priority="4" operator="equal">
      <formula>"Art 5:153 WVV van toepassing"</formula>
    </cfRule>
  </conditionalFormatting>
  <conditionalFormatting sqref="D44:G44">
    <cfRule type="cellIs" dxfId="2" priority="3" operator="equal">
      <formula>"Art 5:153 WVV van toepassing"</formula>
    </cfRule>
  </conditionalFormatting>
  <conditionalFormatting sqref="C47">
    <cfRule type="cellIs" dxfId="1" priority="2" operator="equal">
      <formula>"Art 6:119 WVV van toepassing"</formula>
    </cfRule>
  </conditionalFormatting>
  <conditionalFormatting sqref="D47:G47">
    <cfRule type="cellIs" dxfId="0" priority="1" operator="equal">
      <formula>"Art 6:119 WVV van toepassing"</formula>
    </cfRule>
  </conditionalFormatting>
  <dataValidations count="4">
    <dataValidation type="list" allowBlank="1" showInputMessage="1" showErrorMessage="1" sqref="C11" xr:uid="{8C946D48-9C8E-4DEB-BF54-5E30EDD9ADBB}">
      <formula1>"NV,BV,CV,andere"</formula1>
    </dataValidation>
    <dataValidation type="list" allowBlank="1" showInputMessage="1" showErrorMessage="1" sqref="C77" xr:uid="{21233DBD-9CC7-4B33-8908-FC32D53D2A68}">
      <formula1>"Algemene Vergadering,Bestuursorgaan"</formula1>
    </dataValidation>
    <dataValidation type="list" allowBlank="1" showInputMessage="1" showErrorMessage="1" sqref="C78 E130:E138" xr:uid="{079C9A89-24B1-4557-B176-A38D51FDEBB3}">
      <formula1>"Ja,Nee,Nvt"</formula1>
    </dataValidation>
    <dataValidation type="list" allowBlank="1" showInputMessage="1" showErrorMessage="1" sqref="C141" xr:uid="{C8B44830-D59B-4E44-BEAC-8F2F7CC9E765}">
      <formula1>"Ja,Nee"</formula1>
    </dataValidation>
  </dataValidations>
  <hyperlinks>
    <hyperlink ref="A155" r:id="rId1" xr:uid="{76CB513D-8B80-44BD-AF9E-3671023060F0}"/>
    <hyperlink ref="A160" location="'2. Continuïteitsbeoordeling'!A56" display="Link terug naar tab 2. Continuïteitsbeoordeling" xr:uid="{E537DFB3-9633-4599-8CFE-50F76BEBF2E6}"/>
    <hyperlink ref="A151" location="'4A. Uitgebreide cashflow'!A1" display="Link naar tab 4A. Uitgebreide cashlow" xr:uid="{B4F58E25-C77F-490E-9EB7-F40F0F971CFD}"/>
  </hyperlinks>
  <printOptions horizontalCentered="1"/>
  <pageMargins left="0.39370078740157483" right="0.39370078740157483" top="0.39370078740157483" bottom="0.78740157480314965" header="0.19685039370078741" footer="0.19685039370078741"/>
  <pageSetup paperSize="9" scale="75" fitToHeight="0" orientation="landscape" r:id="rId2"/>
  <headerFooter>
    <oddFooter>&amp;L&amp;F - &amp;A&amp;C&amp;P/&amp;N&amp;R&amp;D</oddFooter>
  </headerFooter>
  <rowBreaks count="4" manualBreakCount="4">
    <brk id="49" max="16383" man="1"/>
    <brk id="68" max="16383" man="1"/>
    <brk id="107" max="16383" man="1"/>
    <brk id="144" max="16383" man="1"/>
  </rowBreaks>
  <ignoredErrors>
    <ignoredError sqref="B2:B3 H1:H3 D11 C33:G36 C50:G60 C65:G68 D78 C82 E84:F102 D90:D99 C104:C107 C150:H154 F11 D101:D103 F83 H29 G26:H26 D26:E26 D27:H28 C24:H25 C29:G29 C27:C28 C26 F26 C40:G42 D38:G38 C49:G49 C39:G39 C38 C43:G48" unlockedFormula="1"/>
  </ignoredError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417FE-FF60-4A26-92F1-0D6A12FACFC9}">
  <sheetPr>
    <pageSetUpPr fitToPage="1"/>
  </sheetPr>
  <dimension ref="A1:P82"/>
  <sheetViews>
    <sheetView showGridLines="0" showZeros="0" zoomScale="80" zoomScaleNormal="80" workbookViewId="0">
      <pane xSplit="2" ySplit="8" topLeftCell="C9" activePane="bottomRight" state="frozen"/>
      <selection pane="topRight" activeCell="C1" sqref="C1"/>
      <selection pane="bottomLeft" activeCell="A9" sqref="A9"/>
      <selection pane="bottomRight" activeCell="C9" sqref="C9"/>
    </sheetView>
  </sheetViews>
  <sheetFormatPr defaultColWidth="8.69921875" defaultRowHeight="13.2" x14ac:dyDescent="0.25"/>
  <cols>
    <col min="1" max="1" width="8.8984375" style="2" customWidth="1"/>
    <col min="2" max="2" width="46.59765625" style="2" customWidth="1"/>
    <col min="3" max="9" width="18.8984375" style="2" customWidth="1"/>
    <col min="10" max="10" width="48.59765625" style="17" customWidth="1"/>
    <col min="11" max="11" width="8.09765625" style="2" customWidth="1"/>
    <col min="12" max="12" width="34.5" style="2" customWidth="1"/>
    <col min="13" max="13" width="8.69921875" style="2"/>
    <col min="14" max="14" width="16" style="2" customWidth="1"/>
    <col min="15" max="16384" width="8.69921875" style="2"/>
  </cols>
  <sheetData>
    <row r="1" spans="1:16" ht="30" customHeight="1" x14ac:dyDescent="0.25">
      <c r="A1" s="170" t="s">
        <v>6</v>
      </c>
      <c r="B1" s="171"/>
      <c r="C1" s="171"/>
      <c r="D1" s="171"/>
      <c r="E1" s="197"/>
      <c r="F1" s="197"/>
      <c r="G1" s="171"/>
      <c r="H1" s="190"/>
      <c r="I1" s="172"/>
      <c r="J1" s="176" t="str">
        <f>'1. Intro &amp; beslissingsboom'!N1</f>
        <v>Referentie</v>
      </c>
      <c r="L1" s="163" t="s">
        <v>219</v>
      </c>
      <c r="M1" s="187"/>
      <c r="N1" s="187"/>
      <c r="O1" s="187"/>
      <c r="P1" s="12"/>
    </row>
    <row r="2" spans="1:16" x14ac:dyDescent="0.25">
      <c r="A2" s="175" t="s">
        <v>1</v>
      </c>
      <c r="B2" s="173" t="str">
        <f>'1. Intro &amp; beslissingsboom'!B2</f>
        <v>Vennootschap XYZ</v>
      </c>
      <c r="C2" s="177"/>
      <c r="D2" s="177"/>
      <c r="E2" s="177"/>
      <c r="F2" s="177"/>
      <c r="G2" s="177"/>
      <c r="H2" s="177"/>
      <c r="I2" s="181" t="s">
        <v>194</v>
      </c>
      <c r="J2" s="185">
        <f>'1. Intro &amp; beslissingsboom'!N2</f>
        <v>0</v>
      </c>
      <c r="L2" s="187"/>
      <c r="M2" s="187"/>
      <c r="N2" s="187"/>
      <c r="O2" s="187"/>
      <c r="P2" s="12"/>
    </row>
    <row r="3" spans="1:16" x14ac:dyDescent="0.25">
      <c r="A3" s="1" t="s">
        <v>2</v>
      </c>
      <c r="B3" s="174">
        <f>'1. Intro &amp; beslissingsboom'!B3</f>
        <v>44196</v>
      </c>
      <c r="C3" s="177"/>
      <c r="D3" s="177"/>
      <c r="E3" s="177"/>
      <c r="F3" s="177"/>
      <c r="G3" s="177"/>
      <c r="H3" s="177"/>
      <c r="I3" s="181" t="s">
        <v>197</v>
      </c>
      <c r="J3" s="186">
        <f>'1. Intro &amp; beslissingsboom'!N3</f>
        <v>44197</v>
      </c>
      <c r="L3" s="187"/>
      <c r="M3" s="187"/>
      <c r="N3" s="187"/>
      <c r="O3" s="187"/>
      <c r="P3" s="12"/>
    </row>
    <row r="4" spans="1:16" x14ac:dyDescent="0.25">
      <c r="M4" s="12"/>
      <c r="N4" s="12"/>
      <c r="O4" s="12"/>
      <c r="P4" s="12"/>
    </row>
    <row r="6" spans="1:16" x14ac:dyDescent="0.25">
      <c r="A6" s="3"/>
      <c r="L6" s="12"/>
    </row>
    <row r="7" spans="1:16" ht="26.4" x14ac:dyDescent="0.25">
      <c r="A7" s="9"/>
      <c r="C7" s="108" t="s">
        <v>35</v>
      </c>
      <c r="D7" s="108" t="s">
        <v>290</v>
      </c>
      <c r="E7" s="108" t="s">
        <v>291</v>
      </c>
      <c r="F7" s="108" t="s">
        <v>292</v>
      </c>
      <c r="G7" s="108" t="s">
        <v>4</v>
      </c>
      <c r="H7" s="108" t="s">
        <v>36</v>
      </c>
      <c r="I7" s="108" t="s">
        <v>149</v>
      </c>
      <c r="J7" s="108" t="s">
        <v>285</v>
      </c>
      <c r="L7" s="12"/>
    </row>
    <row r="8" spans="1:16" s="46" customFormat="1" x14ac:dyDescent="0.25">
      <c r="A8" s="56"/>
      <c r="B8" s="57"/>
      <c r="C8" s="54">
        <f>'4. Kwantitatieve indicatoren'!C15</f>
        <v>43830</v>
      </c>
      <c r="D8" s="54">
        <v>43921</v>
      </c>
      <c r="E8" s="54">
        <f>'4. Kwantitatieve indicatoren'!D15</f>
        <v>44012</v>
      </c>
      <c r="F8" s="54">
        <v>44104</v>
      </c>
      <c r="G8" s="54">
        <f>'4. Kwantitatieve indicatoren'!E15</f>
        <v>44196</v>
      </c>
      <c r="H8" s="54">
        <f>'4. Kwantitatieve indicatoren'!F15</f>
        <v>44286</v>
      </c>
      <c r="I8" s="54">
        <f>'4. Kwantitatieve indicatoren'!G15</f>
        <v>44561</v>
      </c>
      <c r="J8" s="198"/>
    </row>
    <row r="9" spans="1:16" s="46" customFormat="1" x14ac:dyDescent="0.25">
      <c r="A9" s="79" t="s">
        <v>226</v>
      </c>
      <c r="B9" s="80"/>
      <c r="C9" s="72"/>
      <c r="D9" s="93"/>
      <c r="E9" s="93"/>
      <c r="F9" s="93"/>
      <c r="G9" s="93"/>
      <c r="H9" s="93"/>
      <c r="I9" s="93"/>
      <c r="J9" s="199"/>
    </row>
    <row r="10" spans="1:16" s="46" customFormat="1" x14ac:dyDescent="0.25">
      <c r="A10" s="81"/>
      <c r="B10" s="58"/>
      <c r="C10" s="73"/>
      <c r="D10" s="94"/>
      <c r="E10" s="94"/>
      <c r="F10" s="94"/>
      <c r="G10" s="94"/>
      <c r="H10" s="94"/>
      <c r="I10" s="94"/>
      <c r="J10" s="199"/>
    </row>
    <row r="11" spans="1:16" s="48" customFormat="1" ht="13.2" customHeight="1" x14ac:dyDescent="0.25">
      <c r="A11" s="82" t="s">
        <v>227</v>
      </c>
      <c r="B11" s="60"/>
      <c r="C11" s="45">
        <f>'4. Kwantitatieve indicatoren'!C25</f>
        <v>-2000</v>
      </c>
      <c r="D11" s="71"/>
      <c r="E11" s="45">
        <f>'4. Kwantitatieve indicatoren'!D25</f>
        <v>-2000</v>
      </c>
      <c r="F11" s="71"/>
      <c r="G11" s="45">
        <f>'4. Kwantitatieve indicatoren'!E25</f>
        <v>0</v>
      </c>
      <c r="H11" s="45">
        <f>'4. Kwantitatieve indicatoren'!F25</f>
        <v>300</v>
      </c>
      <c r="I11" s="45">
        <f>'4. Kwantitatieve indicatoren'!G25</f>
        <v>7500</v>
      </c>
      <c r="J11" s="200"/>
      <c r="K11" s="49"/>
      <c r="L11" s="224" t="s">
        <v>293</v>
      </c>
    </row>
    <row r="12" spans="1:16" s="46" customFormat="1" x14ac:dyDescent="0.25">
      <c r="A12" s="83"/>
      <c r="B12" s="61"/>
      <c r="C12" s="74"/>
      <c r="D12" s="95"/>
      <c r="E12" s="95"/>
      <c r="F12" s="95"/>
      <c r="G12" s="95"/>
      <c r="H12" s="95"/>
      <c r="I12" s="95"/>
      <c r="J12" s="201"/>
      <c r="L12" s="224"/>
    </row>
    <row r="13" spans="1:16" s="48" customFormat="1" x14ac:dyDescent="0.25">
      <c r="A13" s="84" t="s">
        <v>228</v>
      </c>
      <c r="B13" s="62"/>
      <c r="C13" s="74">
        <f>SUM(C14:C17)</f>
        <v>0</v>
      </c>
      <c r="D13" s="96">
        <f>SUM(D14:D17)</f>
        <v>0</v>
      </c>
      <c r="E13" s="96">
        <f t="shared" ref="E13:F13" si="0">SUM(E14:E17)</f>
        <v>0</v>
      </c>
      <c r="F13" s="96">
        <f t="shared" si="0"/>
        <v>0</v>
      </c>
      <c r="G13" s="96">
        <f t="shared" ref="G13:I13" si="1">SUM(G14:G17)</f>
        <v>0</v>
      </c>
      <c r="H13" s="96">
        <f t="shared" si="1"/>
        <v>0</v>
      </c>
      <c r="I13" s="96">
        <f t="shared" si="1"/>
        <v>0</v>
      </c>
      <c r="J13" s="50"/>
      <c r="L13" s="224"/>
    </row>
    <row r="14" spans="1:16" s="46" customFormat="1" x14ac:dyDescent="0.25">
      <c r="A14" s="83" t="s">
        <v>229</v>
      </c>
      <c r="B14" s="61"/>
      <c r="C14" s="43"/>
      <c r="D14" s="71"/>
      <c r="E14" s="71"/>
      <c r="F14" s="71"/>
      <c r="G14" s="71"/>
      <c r="H14" s="71"/>
      <c r="I14" s="71"/>
      <c r="J14" s="202"/>
    </row>
    <row r="15" spans="1:16" s="46" customFormat="1" x14ac:dyDescent="0.25">
      <c r="A15" s="83" t="s">
        <v>230</v>
      </c>
      <c r="B15" s="61"/>
      <c r="C15" s="43"/>
      <c r="D15" s="71"/>
      <c r="E15" s="71"/>
      <c r="F15" s="71"/>
      <c r="G15" s="71"/>
      <c r="H15" s="71"/>
      <c r="I15" s="71"/>
      <c r="J15" s="202"/>
    </row>
    <row r="16" spans="1:16" s="107" customFormat="1" ht="27" customHeight="1" x14ac:dyDescent="0.25">
      <c r="A16" s="341" t="s">
        <v>231</v>
      </c>
      <c r="B16" s="342"/>
      <c r="C16" s="43"/>
      <c r="D16" s="71"/>
      <c r="E16" s="71"/>
      <c r="F16" s="71"/>
      <c r="G16" s="71"/>
      <c r="H16" s="71"/>
      <c r="I16" s="71"/>
      <c r="J16" s="202"/>
    </row>
    <row r="17" spans="1:12" s="46" customFormat="1" x14ac:dyDescent="0.25">
      <c r="A17" s="83" t="s">
        <v>232</v>
      </c>
      <c r="B17" s="61"/>
      <c r="C17" s="43"/>
      <c r="D17" s="71"/>
      <c r="E17" s="71"/>
      <c r="F17" s="71"/>
      <c r="G17" s="71"/>
      <c r="H17" s="71"/>
      <c r="I17" s="71"/>
      <c r="J17" s="202"/>
    </row>
    <row r="18" spans="1:12" s="48" customFormat="1" x14ac:dyDescent="0.25">
      <c r="A18" s="82" t="s">
        <v>233</v>
      </c>
      <c r="B18" s="60"/>
      <c r="C18" s="43"/>
      <c r="D18" s="71"/>
      <c r="E18" s="71"/>
      <c r="F18" s="71"/>
      <c r="G18" s="71"/>
      <c r="H18" s="71"/>
      <c r="I18" s="71"/>
      <c r="J18" s="202"/>
    </row>
    <row r="19" spans="1:12" s="46" customFormat="1" x14ac:dyDescent="0.25">
      <c r="A19" s="83" t="s">
        <v>234</v>
      </c>
      <c r="B19" s="61"/>
      <c r="C19" s="43"/>
      <c r="D19" s="71"/>
      <c r="E19" s="71"/>
      <c r="F19" s="71"/>
      <c r="G19" s="71"/>
      <c r="H19" s="71"/>
      <c r="I19" s="71"/>
      <c r="J19" s="202"/>
    </row>
    <row r="20" spans="1:12" s="46" customFormat="1" x14ac:dyDescent="0.25">
      <c r="A20" s="343" t="s">
        <v>235</v>
      </c>
      <c r="B20" s="344"/>
      <c r="C20" s="75">
        <f>+C11+C13+C18+C19</f>
        <v>-2000</v>
      </c>
      <c r="D20" s="75">
        <f t="shared" ref="D20:F20" si="2">+D11+D13+D18+D19</f>
        <v>0</v>
      </c>
      <c r="E20" s="75">
        <f t="shared" si="2"/>
        <v>-2000</v>
      </c>
      <c r="F20" s="75">
        <f t="shared" si="2"/>
        <v>0</v>
      </c>
      <c r="G20" s="97">
        <f t="shared" ref="G20:I20" si="3">+G11+G13+G18+G19</f>
        <v>0</v>
      </c>
      <c r="H20" s="97">
        <f t="shared" si="3"/>
        <v>300</v>
      </c>
      <c r="I20" s="97">
        <f t="shared" si="3"/>
        <v>7500</v>
      </c>
      <c r="J20" s="76"/>
    </row>
    <row r="21" spans="1:12" s="46" customFormat="1" x14ac:dyDescent="0.25">
      <c r="A21" s="83"/>
      <c r="B21" s="61"/>
      <c r="C21" s="74"/>
      <c r="D21" s="95"/>
      <c r="E21" s="95"/>
      <c r="F21" s="95"/>
      <c r="G21" s="95"/>
      <c r="H21" s="95"/>
      <c r="I21" s="95"/>
      <c r="J21" s="201"/>
    </row>
    <row r="22" spans="1:12" s="48" customFormat="1" x14ac:dyDescent="0.25">
      <c r="A22" s="82" t="s">
        <v>236</v>
      </c>
      <c r="B22" s="60"/>
      <c r="C22" s="50">
        <f>SUM(C23:C24)</f>
        <v>0</v>
      </c>
      <c r="D22" s="98">
        <f t="shared" ref="D22:I22" si="4">SUM(D23:D24)</f>
        <v>0</v>
      </c>
      <c r="E22" s="98">
        <f t="shared" si="4"/>
        <v>0</v>
      </c>
      <c r="F22" s="98">
        <f t="shared" si="4"/>
        <v>0</v>
      </c>
      <c r="G22" s="98">
        <f t="shared" si="4"/>
        <v>0</v>
      </c>
      <c r="H22" s="98">
        <f t="shared" si="4"/>
        <v>0</v>
      </c>
      <c r="I22" s="98">
        <f t="shared" si="4"/>
        <v>0</v>
      </c>
      <c r="J22" s="50"/>
    </row>
    <row r="23" spans="1:12" s="46" customFormat="1" x14ac:dyDescent="0.25">
      <c r="A23" s="83" t="s">
        <v>237</v>
      </c>
      <c r="B23" s="61"/>
      <c r="C23" s="43"/>
      <c r="D23" s="71"/>
      <c r="E23" s="71"/>
      <c r="F23" s="71"/>
      <c r="G23" s="71"/>
      <c r="H23" s="71"/>
      <c r="I23" s="71"/>
      <c r="J23" s="202"/>
      <c r="K23" s="51"/>
      <c r="L23" s="51"/>
    </row>
    <row r="24" spans="1:12" s="46" customFormat="1" x14ac:dyDescent="0.25">
      <c r="A24" s="83" t="s">
        <v>238</v>
      </c>
      <c r="B24" s="61"/>
      <c r="C24" s="43"/>
      <c r="D24" s="71"/>
      <c r="E24" s="71"/>
      <c r="F24" s="71"/>
      <c r="G24" s="71"/>
      <c r="H24" s="71"/>
      <c r="I24" s="71"/>
      <c r="J24" s="202"/>
    </row>
    <row r="25" spans="1:12" s="48" customFormat="1" x14ac:dyDescent="0.25">
      <c r="A25" s="82" t="s">
        <v>239</v>
      </c>
      <c r="B25" s="60"/>
      <c r="C25" s="50">
        <f>C26+C27</f>
        <v>0</v>
      </c>
      <c r="D25" s="98">
        <f t="shared" ref="D25:I25" si="5">D26+D27</f>
        <v>0</v>
      </c>
      <c r="E25" s="98">
        <f t="shared" si="5"/>
        <v>0</v>
      </c>
      <c r="F25" s="98">
        <f t="shared" si="5"/>
        <v>0</v>
      </c>
      <c r="G25" s="98">
        <f t="shared" si="5"/>
        <v>0</v>
      </c>
      <c r="H25" s="98">
        <f t="shared" si="5"/>
        <v>0</v>
      </c>
      <c r="I25" s="98">
        <f t="shared" si="5"/>
        <v>0</v>
      </c>
      <c r="J25" s="50"/>
    </row>
    <row r="26" spans="1:12" s="46" customFormat="1" x14ac:dyDescent="0.25">
      <c r="A26" s="83" t="s">
        <v>240</v>
      </c>
      <c r="B26" s="61"/>
      <c r="C26" s="43"/>
      <c r="D26" s="71"/>
      <c r="E26" s="71"/>
      <c r="F26" s="71"/>
      <c r="G26" s="71"/>
      <c r="H26" s="71"/>
      <c r="I26" s="71"/>
      <c r="J26" s="202"/>
    </row>
    <row r="27" spans="1:12" s="46" customFormat="1" x14ac:dyDescent="0.25">
      <c r="A27" s="83" t="s">
        <v>241</v>
      </c>
      <c r="B27" s="61"/>
      <c r="C27" s="43"/>
      <c r="D27" s="71"/>
      <c r="E27" s="71"/>
      <c r="F27" s="71"/>
      <c r="G27" s="71"/>
      <c r="H27" s="71"/>
      <c r="I27" s="71"/>
      <c r="J27" s="202"/>
    </row>
    <row r="28" spans="1:12" s="48" customFormat="1" x14ac:dyDescent="0.25">
      <c r="A28" s="82" t="s">
        <v>242</v>
      </c>
      <c r="B28" s="60"/>
      <c r="C28" s="43"/>
      <c r="D28" s="71"/>
      <c r="E28" s="71"/>
      <c r="F28" s="71"/>
      <c r="G28" s="71"/>
      <c r="H28" s="71"/>
      <c r="I28" s="71"/>
      <c r="J28" s="202"/>
    </row>
    <row r="29" spans="1:12" s="48" customFormat="1" x14ac:dyDescent="0.25">
      <c r="A29" s="82" t="s">
        <v>243</v>
      </c>
      <c r="B29" s="60"/>
      <c r="C29" s="50">
        <f>SUM(C30:C32)</f>
        <v>0</v>
      </c>
      <c r="D29" s="98">
        <f t="shared" ref="D29:I29" si="6">SUM(D30:D32)</f>
        <v>0</v>
      </c>
      <c r="E29" s="98">
        <f t="shared" si="6"/>
        <v>0</v>
      </c>
      <c r="F29" s="98">
        <f t="shared" si="6"/>
        <v>0</v>
      </c>
      <c r="G29" s="98">
        <f t="shared" si="6"/>
        <v>0</v>
      </c>
      <c r="H29" s="98">
        <f t="shared" si="6"/>
        <v>0</v>
      </c>
      <c r="I29" s="98">
        <f t="shared" si="6"/>
        <v>0</v>
      </c>
      <c r="J29" s="50"/>
    </row>
    <row r="30" spans="1:12" s="46" customFormat="1" x14ac:dyDescent="0.25">
      <c r="A30" s="83" t="s">
        <v>244</v>
      </c>
      <c r="B30" s="61"/>
      <c r="C30" s="43"/>
      <c r="D30" s="71"/>
      <c r="E30" s="71"/>
      <c r="F30" s="71"/>
      <c r="G30" s="71"/>
      <c r="H30" s="71"/>
      <c r="I30" s="71"/>
      <c r="J30" s="202"/>
    </row>
    <row r="31" spans="1:12" s="46" customFormat="1" x14ac:dyDescent="0.25">
      <c r="A31" s="83" t="s">
        <v>245</v>
      </c>
      <c r="B31" s="61"/>
      <c r="C31" s="43"/>
      <c r="D31" s="71"/>
      <c r="E31" s="71"/>
      <c r="F31" s="71"/>
      <c r="G31" s="71"/>
      <c r="H31" s="71"/>
      <c r="I31" s="71"/>
      <c r="J31" s="202"/>
    </row>
    <row r="32" spans="1:12" s="46" customFormat="1" x14ac:dyDescent="0.25">
      <c r="A32" s="83" t="s">
        <v>251</v>
      </c>
      <c r="B32" s="61"/>
      <c r="C32" s="43"/>
      <c r="D32" s="71"/>
      <c r="E32" s="71"/>
      <c r="F32" s="71"/>
      <c r="G32" s="71"/>
      <c r="H32" s="71"/>
      <c r="I32" s="71"/>
      <c r="J32" s="202"/>
    </row>
    <row r="33" spans="1:10" s="48" customFormat="1" x14ac:dyDescent="0.25">
      <c r="A33" s="82" t="s">
        <v>246</v>
      </c>
      <c r="B33" s="60"/>
      <c r="C33" s="50">
        <f>SUM(C34:C37)</f>
        <v>0</v>
      </c>
      <c r="D33" s="98">
        <f t="shared" ref="D33:I33" si="7">SUM(D34:D37)</f>
        <v>0</v>
      </c>
      <c r="E33" s="98">
        <f t="shared" si="7"/>
        <v>0</v>
      </c>
      <c r="F33" s="98">
        <f t="shared" si="7"/>
        <v>0</v>
      </c>
      <c r="G33" s="98">
        <f t="shared" si="7"/>
        <v>0</v>
      </c>
      <c r="H33" s="98">
        <f t="shared" si="7"/>
        <v>0</v>
      </c>
      <c r="I33" s="98">
        <f t="shared" si="7"/>
        <v>0</v>
      </c>
      <c r="J33" s="50"/>
    </row>
    <row r="34" spans="1:10" s="46" customFormat="1" x14ac:dyDescent="0.25">
      <c r="A34" s="83" t="s">
        <v>247</v>
      </c>
      <c r="B34" s="61"/>
      <c r="C34" s="43"/>
      <c r="D34" s="71"/>
      <c r="E34" s="71"/>
      <c r="F34" s="71"/>
      <c r="G34" s="71"/>
      <c r="H34" s="71"/>
      <c r="I34" s="71"/>
      <c r="J34" s="202"/>
    </row>
    <row r="35" spans="1:10" s="46" customFormat="1" x14ac:dyDescent="0.25">
      <c r="A35" s="83" t="s">
        <v>248</v>
      </c>
      <c r="B35" s="61"/>
      <c r="C35" s="43"/>
      <c r="D35" s="71"/>
      <c r="E35" s="71"/>
      <c r="F35" s="71"/>
      <c r="G35" s="71"/>
      <c r="H35" s="71"/>
      <c r="I35" s="71"/>
      <c r="J35" s="202"/>
    </row>
    <row r="36" spans="1:10" s="46" customFormat="1" x14ac:dyDescent="0.25">
      <c r="A36" s="83" t="s">
        <v>249</v>
      </c>
      <c r="B36" s="61"/>
      <c r="C36" s="43"/>
      <c r="D36" s="71"/>
      <c r="E36" s="71"/>
      <c r="F36" s="71"/>
      <c r="G36" s="71"/>
      <c r="H36" s="71"/>
      <c r="I36" s="71"/>
      <c r="J36" s="202"/>
    </row>
    <row r="37" spans="1:10" s="46" customFormat="1" x14ac:dyDescent="0.25">
      <c r="A37" s="83" t="s">
        <v>250</v>
      </c>
      <c r="B37" s="61"/>
      <c r="C37" s="43"/>
      <c r="D37" s="71"/>
      <c r="E37" s="71"/>
      <c r="F37" s="71"/>
      <c r="G37" s="71"/>
      <c r="H37" s="71"/>
      <c r="I37" s="71"/>
      <c r="J37" s="202"/>
    </row>
    <row r="38" spans="1:10" s="46" customFormat="1" x14ac:dyDescent="0.25">
      <c r="A38" s="343" t="s">
        <v>252</v>
      </c>
      <c r="B38" s="344"/>
      <c r="C38" s="76">
        <f>+C22+C25+C28+C29+C33+C20</f>
        <v>-2000</v>
      </c>
      <c r="D38" s="99">
        <f t="shared" ref="D38:I38" si="8">+D22+D25+D28+D29+D33+D20</f>
        <v>0</v>
      </c>
      <c r="E38" s="99">
        <f t="shared" si="8"/>
        <v>-2000</v>
      </c>
      <c r="F38" s="99">
        <f t="shared" si="8"/>
        <v>0</v>
      </c>
      <c r="G38" s="99">
        <f t="shared" si="8"/>
        <v>0</v>
      </c>
      <c r="H38" s="99">
        <f t="shared" si="8"/>
        <v>300</v>
      </c>
      <c r="I38" s="99">
        <f t="shared" si="8"/>
        <v>7500</v>
      </c>
      <c r="J38" s="76"/>
    </row>
    <row r="39" spans="1:10" s="69" customFormat="1" x14ac:dyDescent="0.25">
      <c r="A39" s="85"/>
      <c r="B39" s="68"/>
      <c r="C39" s="77"/>
      <c r="D39" s="100"/>
      <c r="E39" s="100"/>
      <c r="F39" s="100"/>
      <c r="G39" s="100"/>
      <c r="H39" s="100"/>
      <c r="I39" s="100"/>
      <c r="J39" s="77"/>
    </row>
    <row r="40" spans="1:10" s="46" customFormat="1" x14ac:dyDescent="0.25">
      <c r="A40" s="86" t="s">
        <v>253</v>
      </c>
      <c r="B40" s="63"/>
      <c r="C40" s="55"/>
      <c r="D40" s="95"/>
      <c r="E40" s="95"/>
      <c r="F40" s="95"/>
      <c r="G40" s="95"/>
      <c r="H40" s="95"/>
      <c r="I40" s="95"/>
      <c r="J40" s="201"/>
    </row>
    <row r="41" spans="1:10" s="46" customFormat="1" x14ac:dyDescent="0.25">
      <c r="A41" s="81"/>
      <c r="B41" s="58"/>
      <c r="C41" s="47"/>
      <c r="D41" s="95"/>
      <c r="E41" s="95"/>
      <c r="F41" s="95"/>
      <c r="G41" s="95"/>
      <c r="H41" s="95"/>
      <c r="I41" s="95"/>
      <c r="J41" s="201"/>
    </row>
    <row r="42" spans="1:10" s="48" customFormat="1" x14ac:dyDescent="0.25">
      <c r="A42" s="87" t="s">
        <v>254</v>
      </c>
      <c r="B42" s="60"/>
      <c r="C42" s="50">
        <f>SUM(C43:C50)</f>
        <v>0</v>
      </c>
      <c r="D42" s="98">
        <f t="shared" ref="D42:I42" si="9">SUM(D43:D50)</f>
        <v>0</v>
      </c>
      <c r="E42" s="98">
        <f t="shared" si="9"/>
        <v>0</v>
      </c>
      <c r="F42" s="98">
        <f t="shared" si="9"/>
        <v>0</v>
      </c>
      <c r="G42" s="98">
        <f t="shared" si="9"/>
        <v>0</v>
      </c>
      <c r="H42" s="98">
        <f t="shared" si="9"/>
        <v>0</v>
      </c>
      <c r="I42" s="98">
        <f t="shared" si="9"/>
        <v>0</v>
      </c>
      <c r="J42" s="50"/>
    </row>
    <row r="43" spans="1:10" s="46" customFormat="1" x14ac:dyDescent="0.25">
      <c r="A43" s="88" t="s">
        <v>255</v>
      </c>
      <c r="B43" s="61"/>
      <c r="C43" s="43"/>
      <c r="D43" s="71"/>
      <c r="E43" s="71"/>
      <c r="F43" s="71"/>
      <c r="G43" s="71"/>
      <c r="H43" s="71"/>
      <c r="I43" s="71"/>
      <c r="J43" s="202"/>
    </row>
    <row r="44" spans="1:10" s="46" customFormat="1" x14ac:dyDescent="0.25">
      <c r="A44" s="88" t="s">
        <v>256</v>
      </c>
      <c r="B44" s="61"/>
      <c r="C44" s="43"/>
      <c r="D44" s="71"/>
      <c r="E44" s="71"/>
      <c r="F44" s="71"/>
      <c r="G44" s="71"/>
      <c r="H44" s="71"/>
      <c r="I44" s="71"/>
      <c r="J44" s="202"/>
    </row>
    <row r="45" spans="1:10" s="46" customFormat="1" x14ac:dyDescent="0.25">
      <c r="A45" s="88" t="s">
        <v>257</v>
      </c>
      <c r="B45" s="61"/>
      <c r="C45" s="43"/>
      <c r="D45" s="71"/>
      <c r="E45" s="71"/>
      <c r="F45" s="71"/>
      <c r="G45" s="71"/>
      <c r="H45" s="71"/>
      <c r="I45" s="71"/>
      <c r="J45" s="202"/>
    </row>
    <row r="46" spans="1:10" s="46" customFormat="1" x14ac:dyDescent="0.25">
      <c r="A46" s="88" t="s">
        <v>258</v>
      </c>
      <c r="B46" s="61"/>
      <c r="C46" s="43"/>
      <c r="D46" s="71"/>
      <c r="E46" s="71"/>
      <c r="F46" s="71"/>
      <c r="G46" s="71"/>
      <c r="H46" s="71"/>
      <c r="I46" s="71"/>
      <c r="J46" s="202"/>
    </row>
    <row r="47" spans="1:10" s="46" customFormat="1" x14ac:dyDescent="0.25">
      <c r="A47" s="88" t="s">
        <v>259</v>
      </c>
      <c r="B47" s="61"/>
      <c r="C47" s="43"/>
      <c r="D47" s="71"/>
      <c r="E47" s="71"/>
      <c r="F47" s="71"/>
      <c r="G47" s="71"/>
      <c r="H47" s="71"/>
      <c r="I47" s="71"/>
      <c r="J47" s="202"/>
    </row>
    <row r="48" spans="1:10" s="46" customFormat="1" x14ac:dyDescent="0.25">
      <c r="A48" s="88" t="s">
        <v>260</v>
      </c>
      <c r="B48" s="61"/>
      <c r="C48" s="43"/>
      <c r="D48" s="71"/>
      <c r="E48" s="71"/>
      <c r="F48" s="71"/>
      <c r="G48" s="71"/>
      <c r="H48" s="71"/>
      <c r="I48" s="71"/>
      <c r="J48" s="202"/>
    </row>
    <row r="49" spans="1:10" s="46" customFormat="1" x14ac:dyDescent="0.25">
      <c r="A49" s="88" t="s">
        <v>261</v>
      </c>
      <c r="B49" s="61"/>
      <c r="C49" s="43"/>
      <c r="D49" s="71"/>
      <c r="E49" s="71"/>
      <c r="F49" s="71"/>
      <c r="G49" s="71"/>
      <c r="H49" s="71"/>
      <c r="I49" s="71"/>
      <c r="J49" s="202"/>
    </row>
    <row r="50" spans="1:10" s="46" customFormat="1" x14ac:dyDescent="0.25">
      <c r="A50" s="88" t="s">
        <v>262</v>
      </c>
      <c r="B50" s="61"/>
      <c r="C50" s="43"/>
      <c r="D50" s="71"/>
      <c r="E50" s="71"/>
      <c r="F50" s="71"/>
      <c r="G50" s="71"/>
      <c r="H50" s="71"/>
      <c r="I50" s="71"/>
      <c r="J50" s="202"/>
    </row>
    <row r="51" spans="1:10" s="46" customFormat="1" x14ac:dyDescent="0.25">
      <c r="A51" s="87" t="s">
        <v>263</v>
      </c>
      <c r="B51" s="61"/>
      <c r="C51" s="50">
        <f>SUM(C52:C57)</f>
        <v>0</v>
      </c>
      <c r="D51" s="98">
        <f t="shared" ref="D51:I51" si="10">SUM(D52:D57)</f>
        <v>0</v>
      </c>
      <c r="E51" s="98">
        <f t="shared" si="10"/>
        <v>0</v>
      </c>
      <c r="F51" s="98">
        <f t="shared" si="10"/>
        <v>0</v>
      </c>
      <c r="G51" s="98">
        <f t="shared" si="10"/>
        <v>0</v>
      </c>
      <c r="H51" s="98">
        <f t="shared" si="10"/>
        <v>0</v>
      </c>
      <c r="I51" s="98">
        <f t="shared" si="10"/>
        <v>0</v>
      </c>
      <c r="J51" s="50"/>
    </row>
    <row r="52" spans="1:10" s="48" customFormat="1" x14ac:dyDescent="0.25">
      <c r="A52" s="88" t="s">
        <v>256</v>
      </c>
      <c r="B52" s="60"/>
      <c r="C52" s="43"/>
      <c r="D52" s="71"/>
      <c r="E52" s="71"/>
      <c r="F52" s="71"/>
      <c r="G52" s="71"/>
      <c r="H52" s="71"/>
      <c r="I52" s="71"/>
      <c r="J52" s="202"/>
    </row>
    <row r="53" spans="1:10" s="46" customFormat="1" x14ac:dyDescent="0.25">
      <c r="A53" s="88" t="s">
        <v>257</v>
      </c>
      <c r="B53" s="61"/>
      <c r="C53" s="43"/>
      <c r="D53" s="71"/>
      <c r="E53" s="71"/>
      <c r="F53" s="71"/>
      <c r="G53" s="71"/>
      <c r="H53" s="71"/>
      <c r="I53" s="71"/>
      <c r="J53" s="202"/>
    </row>
    <row r="54" spans="1:10" s="46" customFormat="1" x14ac:dyDescent="0.25">
      <c r="A54" s="88" t="s">
        <v>258</v>
      </c>
      <c r="B54" s="61"/>
      <c r="C54" s="43"/>
      <c r="D54" s="71"/>
      <c r="E54" s="71"/>
      <c r="F54" s="71"/>
      <c r="G54" s="71"/>
      <c r="H54" s="71"/>
      <c r="I54" s="71"/>
      <c r="J54" s="202"/>
    </row>
    <row r="55" spans="1:10" s="46" customFormat="1" x14ac:dyDescent="0.25">
      <c r="A55" s="88" t="s">
        <v>259</v>
      </c>
      <c r="B55" s="61"/>
      <c r="C55" s="43"/>
      <c r="D55" s="71"/>
      <c r="E55" s="71"/>
      <c r="F55" s="71"/>
      <c r="G55" s="71"/>
      <c r="H55" s="71"/>
      <c r="I55" s="71"/>
      <c r="J55" s="202"/>
    </row>
    <row r="56" spans="1:10" s="46" customFormat="1" x14ac:dyDescent="0.25">
      <c r="A56" s="88" t="s">
        <v>260</v>
      </c>
      <c r="B56" s="61"/>
      <c r="C56" s="43"/>
      <c r="D56" s="71"/>
      <c r="E56" s="71"/>
      <c r="F56" s="71"/>
      <c r="G56" s="71"/>
      <c r="H56" s="71"/>
      <c r="I56" s="71"/>
      <c r="J56" s="202"/>
    </row>
    <row r="57" spans="1:10" s="46" customFormat="1" x14ac:dyDescent="0.25">
      <c r="A57" s="88" t="s">
        <v>261</v>
      </c>
      <c r="B57" s="61"/>
      <c r="C57" s="43"/>
      <c r="D57" s="71"/>
      <c r="E57" s="71"/>
      <c r="F57" s="71"/>
      <c r="G57" s="71"/>
      <c r="H57" s="71"/>
      <c r="I57" s="71"/>
      <c r="J57" s="202"/>
    </row>
    <row r="58" spans="1:10" s="48" customFormat="1" x14ac:dyDescent="0.25">
      <c r="A58" s="87" t="s">
        <v>264</v>
      </c>
      <c r="B58" s="60"/>
      <c r="C58" s="43"/>
      <c r="D58" s="71"/>
      <c r="E58" s="71"/>
      <c r="F58" s="71"/>
      <c r="G58" s="71"/>
      <c r="H58" s="71"/>
      <c r="I58" s="71"/>
      <c r="J58" s="202"/>
    </row>
    <row r="59" spans="1:10" s="46" customFormat="1" x14ac:dyDescent="0.25">
      <c r="A59" s="196" t="s">
        <v>265</v>
      </c>
      <c r="B59" s="61"/>
      <c r="C59" s="43"/>
      <c r="D59" s="71"/>
      <c r="E59" s="71"/>
      <c r="F59" s="71"/>
      <c r="G59" s="71"/>
      <c r="H59" s="71"/>
      <c r="I59" s="71"/>
      <c r="J59" s="202"/>
    </row>
    <row r="60" spans="1:10" s="46" customFormat="1" x14ac:dyDescent="0.25">
      <c r="A60" s="337" t="s">
        <v>266</v>
      </c>
      <c r="B60" s="338"/>
      <c r="C60" s="76">
        <f>+C42+C51+C58+C59</f>
        <v>0</v>
      </c>
      <c r="D60" s="99">
        <f t="shared" ref="D60:I60" si="11">+D42+D51+D58+D59</f>
        <v>0</v>
      </c>
      <c r="E60" s="99">
        <f t="shared" si="11"/>
        <v>0</v>
      </c>
      <c r="F60" s="99">
        <f t="shared" si="11"/>
        <v>0</v>
      </c>
      <c r="G60" s="99">
        <f t="shared" si="11"/>
        <v>0</v>
      </c>
      <c r="H60" s="99">
        <f t="shared" si="11"/>
        <v>0</v>
      </c>
      <c r="I60" s="99">
        <f t="shared" si="11"/>
        <v>0</v>
      </c>
      <c r="J60" s="76"/>
    </row>
    <row r="61" spans="1:10" s="69" customFormat="1" x14ac:dyDescent="0.25">
      <c r="A61" s="89"/>
      <c r="B61" s="70"/>
      <c r="C61" s="77"/>
      <c r="D61" s="101"/>
      <c r="E61" s="101"/>
      <c r="F61" s="101"/>
      <c r="G61" s="101"/>
      <c r="H61" s="101"/>
      <c r="I61" s="101"/>
      <c r="J61" s="203"/>
    </row>
    <row r="62" spans="1:10" s="46" customFormat="1" x14ac:dyDescent="0.25">
      <c r="A62" s="86" t="s">
        <v>267</v>
      </c>
      <c r="B62" s="63"/>
      <c r="C62" s="55"/>
      <c r="D62" s="95"/>
      <c r="E62" s="95"/>
      <c r="F62" s="95"/>
      <c r="G62" s="95"/>
      <c r="H62" s="95"/>
      <c r="I62" s="95"/>
      <c r="J62" s="201"/>
    </row>
    <row r="63" spans="1:10" s="46" customFormat="1" x14ac:dyDescent="0.25">
      <c r="A63" s="81"/>
      <c r="B63" s="58"/>
      <c r="C63" s="47"/>
      <c r="D63" s="95"/>
      <c r="E63" s="95"/>
      <c r="F63" s="95"/>
      <c r="G63" s="95"/>
      <c r="H63" s="95"/>
      <c r="I63" s="95"/>
      <c r="J63" s="201"/>
    </row>
    <row r="64" spans="1:10" s="48" customFormat="1" x14ac:dyDescent="0.25">
      <c r="A64" s="87" t="s">
        <v>268</v>
      </c>
      <c r="B64" s="60"/>
      <c r="C64" s="43"/>
      <c r="D64" s="71"/>
      <c r="E64" s="71"/>
      <c r="F64" s="71"/>
      <c r="G64" s="71"/>
      <c r="H64" s="71"/>
      <c r="I64" s="71"/>
      <c r="J64" s="202"/>
    </row>
    <row r="65" spans="1:10" s="48" customFormat="1" x14ac:dyDescent="0.25">
      <c r="A65" s="87" t="s">
        <v>269</v>
      </c>
      <c r="B65" s="64"/>
      <c r="C65" s="43"/>
      <c r="D65" s="71"/>
      <c r="E65" s="71"/>
      <c r="F65" s="71"/>
      <c r="G65" s="71"/>
      <c r="H65" s="71"/>
      <c r="I65" s="71"/>
      <c r="J65" s="202"/>
    </row>
    <row r="66" spans="1:10" s="48" customFormat="1" x14ac:dyDescent="0.25">
      <c r="A66" s="87" t="s">
        <v>270</v>
      </c>
      <c r="B66" s="64"/>
      <c r="C66" s="43"/>
      <c r="D66" s="71"/>
      <c r="E66" s="71"/>
      <c r="F66" s="71"/>
      <c r="G66" s="71"/>
      <c r="H66" s="71"/>
      <c r="I66" s="71"/>
      <c r="J66" s="202"/>
    </row>
    <row r="67" spans="1:10" s="48" customFormat="1" x14ac:dyDescent="0.25">
      <c r="A67" s="87" t="s">
        <v>271</v>
      </c>
      <c r="B67" s="60"/>
      <c r="C67" s="50">
        <f>SUM(C68:C70)</f>
        <v>0</v>
      </c>
      <c r="D67" s="98">
        <f t="shared" ref="D67:I67" si="12">SUM(D68:D70)</f>
        <v>0</v>
      </c>
      <c r="E67" s="98">
        <f t="shared" si="12"/>
        <v>0</v>
      </c>
      <c r="F67" s="98">
        <f t="shared" si="12"/>
        <v>0</v>
      </c>
      <c r="G67" s="98">
        <f t="shared" si="12"/>
        <v>0</v>
      </c>
      <c r="H67" s="98">
        <f t="shared" si="12"/>
        <v>0</v>
      </c>
      <c r="I67" s="98">
        <f t="shared" si="12"/>
        <v>0</v>
      </c>
      <c r="J67" s="50"/>
    </row>
    <row r="68" spans="1:10" s="46" customFormat="1" x14ac:dyDescent="0.25">
      <c r="A68" s="88" t="s">
        <v>272</v>
      </c>
      <c r="B68" s="65"/>
      <c r="C68" s="43"/>
      <c r="D68" s="71"/>
      <c r="E68" s="71"/>
      <c r="F68" s="71"/>
      <c r="G68" s="71"/>
      <c r="H68" s="71"/>
      <c r="I68" s="71"/>
      <c r="J68" s="202"/>
    </row>
    <row r="69" spans="1:10" s="107" customFormat="1" ht="26.4" customHeight="1" x14ac:dyDescent="0.25">
      <c r="A69" s="345" t="s">
        <v>273</v>
      </c>
      <c r="B69" s="346"/>
      <c r="C69" s="43"/>
      <c r="D69" s="71"/>
      <c r="E69" s="71"/>
      <c r="F69" s="71"/>
      <c r="G69" s="71"/>
      <c r="H69" s="71"/>
      <c r="I69" s="71"/>
      <c r="J69" s="202"/>
    </row>
    <row r="70" spans="1:10" s="46" customFormat="1" x14ac:dyDescent="0.25">
      <c r="A70" s="88" t="s">
        <v>274</v>
      </c>
      <c r="B70" s="65"/>
      <c r="C70" s="43"/>
      <c r="D70" s="71"/>
      <c r="E70" s="71"/>
      <c r="F70" s="71"/>
      <c r="G70" s="71"/>
      <c r="H70" s="71"/>
      <c r="I70" s="71"/>
      <c r="J70" s="202"/>
    </row>
    <row r="71" spans="1:10" s="48" customFormat="1" x14ac:dyDescent="0.25">
      <c r="A71" s="87" t="s">
        <v>275</v>
      </c>
      <c r="B71" s="64"/>
      <c r="C71" s="43"/>
      <c r="D71" s="71"/>
      <c r="E71" s="71"/>
      <c r="F71" s="71"/>
      <c r="G71" s="71"/>
      <c r="H71" s="71"/>
      <c r="I71" s="71"/>
      <c r="J71" s="202"/>
    </row>
    <row r="72" spans="1:10" s="48" customFormat="1" x14ac:dyDescent="0.25">
      <c r="A72" s="87" t="s">
        <v>276</v>
      </c>
      <c r="B72" s="64"/>
      <c r="C72" s="43"/>
      <c r="D72" s="71"/>
      <c r="E72" s="71"/>
      <c r="F72" s="71"/>
      <c r="G72" s="71"/>
      <c r="H72" s="71"/>
      <c r="I72" s="71"/>
      <c r="J72" s="202"/>
    </row>
    <row r="73" spans="1:10" s="46" customFormat="1" x14ac:dyDescent="0.25">
      <c r="A73" s="337" t="s">
        <v>277</v>
      </c>
      <c r="B73" s="338"/>
      <c r="C73" s="76">
        <f>C71+C519+C64+C65+C67+C72+C66</f>
        <v>0</v>
      </c>
      <c r="D73" s="99">
        <f>D71+D519+D64+D65+D67+D72+D66</f>
        <v>0</v>
      </c>
      <c r="E73" s="99">
        <f t="shared" ref="E73:F73" si="13">E71+E519+E64+E65+E67+E72+E66</f>
        <v>0</v>
      </c>
      <c r="F73" s="99">
        <f t="shared" si="13"/>
        <v>0</v>
      </c>
      <c r="G73" s="99">
        <f>G71+G519+G64+G65+G67+G72+G66</f>
        <v>0</v>
      </c>
      <c r="H73" s="99">
        <f>H71+H519+H64+H65+H67+H72+H66</f>
        <v>0</v>
      </c>
      <c r="I73" s="99">
        <f>I71+I519+I64+I65+I67+I72+I66</f>
        <v>0</v>
      </c>
      <c r="J73" s="76"/>
    </row>
    <row r="74" spans="1:10" s="46" customFormat="1" x14ac:dyDescent="0.25">
      <c r="A74" s="337" t="s">
        <v>278</v>
      </c>
      <c r="B74" s="338"/>
      <c r="C74" s="76">
        <f>C38+C73+C60</f>
        <v>-2000</v>
      </c>
      <c r="D74" s="99">
        <f>D38+D73+D60</f>
        <v>0</v>
      </c>
      <c r="E74" s="99">
        <f t="shared" ref="E74:F74" si="14">E38+E73+E60</f>
        <v>-2000</v>
      </c>
      <c r="F74" s="99">
        <f t="shared" si="14"/>
        <v>0</v>
      </c>
      <c r="G74" s="99">
        <f t="shared" ref="G74:I74" si="15">G38+G73+G60</f>
        <v>0</v>
      </c>
      <c r="H74" s="99">
        <f t="shared" si="15"/>
        <v>300</v>
      </c>
      <c r="I74" s="99">
        <f t="shared" si="15"/>
        <v>7500</v>
      </c>
      <c r="J74" s="76"/>
    </row>
    <row r="75" spans="1:10" s="48" customFormat="1" x14ac:dyDescent="0.25">
      <c r="A75" s="90" t="s">
        <v>279</v>
      </c>
      <c r="B75" s="66"/>
      <c r="C75" s="52">
        <f>+C77-C76</f>
        <v>0</v>
      </c>
      <c r="D75" s="53">
        <f>+D77-D76</f>
        <v>0</v>
      </c>
      <c r="E75" s="53">
        <f t="shared" ref="E75:F75" si="16">+E77-E76</f>
        <v>0</v>
      </c>
      <c r="F75" s="53">
        <f t="shared" si="16"/>
        <v>0</v>
      </c>
      <c r="G75" s="53">
        <f t="shared" ref="G75:I75" si="17">+G77-G76</f>
        <v>0</v>
      </c>
      <c r="H75" s="53">
        <f t="shared" si="17"/>
        <v>0</v>
      </c>
      <c r="I75" s="53">
        <f t="shared" si="17"/>
        <v>0</v>
      </c>
      <c r="J75" s="52"/>
    </row>
    <row r="76" spans="1:10" s="46" customFormat="1" x14ac:dyDescent="0.25">
      <c r="A76" s="91" t="s">
        <v>280</v>
      </c>
      <c r="B76" s="65"/>
      <c r="C76" s="43"/>
      <c r="D76" s="71"/>
      <c r="E76" s="71"/>
      <c r="F76" s="71"/>
      <c r="G76" s="71"/>
      <c r="H76" s="71"/>
      <c r="I76" s="71"/>
      <c r="J76" s="202"/>
    </row>
    <row r="77" spans="1:10" s="46" customFormat="1" x14ac:dyDescent="0.25">
      <c r="A77" s="192" t="s">
        <v>281</v>
      </c>
      <c r="B77" s="193"/>
      <c r="C77" s="194">
        <f>SUM(C78:C79)</f>
        <v>0</v>
      </c>
      <c r="D77" s="195">
        <f>SUM(D78:D79)</f>
        <v>0</v>
      </c>
      <c r="E77" s="195">
        <f t="shared" ref="E77:F77" si="18">SUM(E78:E79)</f>
        <v>0</v>
      </c>
      <c r="F77" s="195">
        <f t="shared" si="18"/>
        <v>0</v>
      </c>
      <c r="G77" s="195">
        <f t="shared" ref="G77:I77" si="19">SUM(G78:G79)</f>
        <v>0</v>
      </c>
      <c r="H77" s="195">
        <f t="shared" si="19"/>
        <v>0</v>
      </c>
      <c r="I77" s="195">
        <f t="shared" si="19"/>
        <v>0</v>
      </c>
      <c r="J77" s="204"/>
    </row>
    <row r="78" spans="1:10" s="46" customFormat="1" x14ac:dyDescent="0.25">
      <c r="A78" s="92" t="s">
        <v>282</v>
      </c>
      <c r="B78" s="59"/>
      <c r="C78" s="43"/>
      <c r="D78" s="71"/>
      <c r="E78" s="71"/>
      <c r="F78" s="71"/>
      <c r="G78" s="71"/>
      <c r="H78" s="71"/>
      <c r="I78" s="71"/>
      <c r="J78" s="202"/>
    </row>
    <row r="79" spans="1:10" s="46" customFormat="1" x14ac:dyDescent="0.25">
      <c r="A79" s="92" t="s">
        <v>283</v>
      </c>
      <c r="B79" s="65"/>
      <c r="C79" s="43"/>
      <c r="D79" s="71"/>
      <c r="E79" s="71"/>
      <c r="F79" s="71"/>
      <c r="G79" s="71"/>
      <c r="H79" s="71"/>
      <c r="I79" s="71"/>
      <c r="J79" s="202"/>
    </row>
    <row r="80" spans="1:10" s="46" customFormat="1" ht="13.8" x14ac:dyDescent="0.25">
      <c r="A80" s="339" t="s">
        <v>284</v>
      </c>
      <c r="B80" s="340"/>
      <c r="C80" s="78">
        <f>C74-C75</f>
        <v>-2000</v>
      </c>
      <c r="D80" s="78">
        <f t="shared" ref="D80:F80" si="20">D74-D75</f>
        <v>0</v>
      </c>
      <c r="E80" s="78">
        <f t="shared" si="20"/>
        <v>-2000</v>
      </c>
      <c r="F80" s="78">
        <f t="shared" si="20"/>
        <v>0</v>
      </c>
      <c r="G80" s="102">
        <f t="shared" ref="G80:I80" si="21">G74-G75</f>
        <v>0</v>
      </c>
      <c r="H80" s="102">
        <f t="shared" si="21"/>
        <v>300</v>
      </c>
      <c r="I80" s="102">
        <f t="shared" si="21"/>
        <v>7500</v>
      </c>
      <c r="J80" s="205"/>
    </row>
    <row r="81" spans="1:13" s="12" customFormat="1" x14ac:dyDescent="0.25">
      <c r="A81" s="67"/>
      <c r="B81" s="8"/>
      <c r="C81" s="8"/>
      <c r="D81" s="8"/>
      <c r="E81" s="8"/>
      <c r="F81" s="8"/>
      <c r="J81" s="133"/>
    </row>
    <row r="82" spans="1:13" x14ac:dyDescent="0.25">
      <c r="K82" s="7"/>
      <c r="L82" s="7"/>
      <c r="M82" s="7"/>
    </row>
  </sheetData>
  <mergeCells count="9">
    <mergeCell ref="L11:L13"/>
    <mergeCell ref="A73:B73"/>
    <mergeCell ref="A74:B74"/>
    <mergeCell ref="A80:B80"/>
    <mergeCell ref="A16:B16"/>
    <mergeCell ref="A20:B20"/>
    <mergeCell ref="A38:B38"/>
    <mergeCell ref="A60:B60"/>
    <mergeCell ref="A69:B69"/>
  </mergeCells>
  <printOptions horizontalCentered="1"/>
  <pageMargins left="0.19685039370078741" right="0.19685039370078741" top="0.78740157480314965" bottom="0.78740157480314965" header="0.19685039370078741" footer="0.19685039370078741"/>
  <pageSetup paperSize="9" scale="56" fitToHeight="0" orientation="landscape" r:id="rId1"/>
  <headerFooter>
    <oddFooter>&amp;L&amp;F - &amp;A&amp;C&amp;P/&amp;N&amp;R&amp;D</oddFooter>
  </headerFooter>
  <ignoredErrors>
    <ignoredError sqref="B80 K2:L10 G4:I82 G2:G3 B74:C74 B73:C73 B70:D72 B69:D69 B64:D68 B76:D76 B62:D62 A63:D63 B60:D60 A61:D61 B42:D59 B40:D40 A41:D41 B38:D38 B22:D37 A39:D39 B20:C20 B17:D19 B16:D16 B14:D15 A21:D21 B11:C11 A12:D12 C9:D9 A10:D10 A2:D6 A81:D82 A8:C8 A7:C7 B13:C13 B75:C75 B78:D79 B77:C77 K14:L82 K11 K12 K1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D38BB-EF51-433C-93B7-2F28ED079BB2}">
  <sheetPr>
    <pageSetUpPr fitToPage="1"/>
  </sheetPr>
  <dimension ref="A1:K44"/>
  <sheetViews>
    <sheetView showGridLines="0" showZeros="0" zoomScale="90" zoomScaleNormal="90" workbookViewId="0">
      <selection activeCell="K26" sqref="K26"/>
    </sheetView>
  </sheetViews>
  <sheetFormatPr defaultColWidth="8.69921875" defaultRowHeight="13.2" x14ac:dyDescent="0.25"/>
  <cols>
    <col min="1" max="1" width="13.19921875" style="105" customWidth="1"/>
    <col min="2" max="2" width="9.8984375" style="105" customWidth="1"/>
    <col min="3" max="9" width="8.69921875" style="105"/>
    <col min="10" max="11" width="13.5" style="105" bestFit="1" customWidth="1"/>
    <col min="12" max="12" width="10.59765625" style="105" bestFit="1" customWidth="1"/>
    <col min="13" max="16384" width="8.69921875" style="105"/>
  </cols>
  <sheetData>
    <row r="1" spans="1:11" ht="30" customHeight="1" x14ac:dyDescent="0.25">
      <c r="A1" s="170" t="s">
        <v>41</v>
      </c>
      <c r="B1" s="171"/>
      <c r="C1" s="171"/>
      <c r="D1" s="171"/>
      <c r="E1" s="171"/>
      <c r="F1" s="171"/>
      <c r="G1" s="171"/>
      <c r="H1" s="171"/>
      <c r="I1" s="171"/>
      <c r="J1" s="172"/>
      <c r="K1" s="176" t="str">
        <f>'1. Intro &amp; beslissingsboom'!N1</f>
        <v>Referentie</v>
      </c>
    </row>
    <row r="2" spans="1:11" x14ac:dyDescent="0.25">
      <c r="A2" s="175" t="s">
        <v>1</v>
      </c>
      <c r="B2" s="173" t="str">
        <f>'1. Intro &amp; beslissingsboom'!B2</f>
        <v>Vennootschap XYZ</v>
      </c>
      <c r="C2" s="177"/>
      <c r="D2" s="177"/>
      <c r="E2" s="177"/>
      <c r="F2" s="177"/>
      <c r="G2" s="177"/>
      <c r="H2" s="177"/>
      <c r="I2" s="177"/>
      <c r="J2" s="181" t="s">
        <v>194</v>
      </c>
      <c r="K2" s="185">
        <f>'1. Intro &amp; beslissingsboom'!N2</f>
        <v>0</v>
      </c>
    </row>
    <row r="3" spans="1:11" x14ac:dyDescent="0.25">
      <c r="A3" s="1" t="s">
        <v>2</v>
      </c>
      <c r="B3" s="174">
        <f>'1. Intro &amp; beslissingsboom'!B3</f>
        <v>44196</v>
      </c>
      <c r="C3" s="177"/>
      <c r="D3" s="177"/>
      <c r="E3" s="177"/>
      <c r="F3" s="177"/>
      <c r="G3" s="177"/>
      <c r="H3" s="177"/>
      <c r="I3" s="177"/>
      <c r="J3" s="181" t="s">
        <v>197</v>
      </c>
      <c r="K3" s="186">
        <f>'1. Intro &amp; beslissingsboom'!N3</f>
        <v>44197</v>
      </c>
    </row>
    <row r="7" spans="1:11" x14ac:dyDescent="0.25">
      <c r="A7" s="182" t="s">
        <v>42</v>
      </c>
    </row>
    <row r="8" spans="1:11" ht="13.8" x14ac:dyDescent="0.25">
      <c r="B8" s="106" t="s">
        <v>43</v>
      </c>
      <c r="C8" s="208" t="s">
        <v>324</v>
      </c>
    </row>
    <row r="9" spans="1:11" ht="13.8" x14ac:dyDescent="0.25">
      <c r="B9" s="106" t="s">
        <v>44</v>
      </c>
      <c r="C9" s="208" t="s">
        <v>325</v>
      </c>
    </row>
    <row r="10" spans="1:11" ht="13.8" x14ac:dyDescent="0.25">
      <c r="B10" s="106" t="s">
        <v>45</v>
      </c>
      <c r="C10" s="208" t="s">
        <v>326</v>
      </c>
    </row>
    <row r="13" spans="1:11" x14ac:dyDescent="0.25">
      <c r="A13" s="182" t="s">
        <v>46</v>
      </c>
    </row>
    <row r="14" spans="1:11" ht="13.8" x14ac:dyDescent="0.25">
      <c r="B14" s="106" t="s">
        <v>44</v>
      </c>
    </row>
    <row r="15" spans="1:11" ht="13.8" x14ac:dyDescent="0.25">
      <c r="B15" s="106" t="s">
        <v>45</v>
      </c>
    </row>
    <row r="37" spans="1:2" x14ac:dyDescent="0.25">
      <c r="A37" s="182" t="s">
        <v>126</v>
      </c>
    </row>
    <row r="38" spans="1:2" ht="13.8" x14ac:dyDescent="0.25">
      <c r="B38" s="106" t="s">
        <v>127</v>
      </c>
    </row>
    <row r="39" spans="1:2" ht="13.8" x14ac:dyDescent="0.25">
      <c r="B39" s="106" t="s">
        <v>295</v>
      </c>
    </row>
    <row r="42" spans="1:2" x14ac:dyDescent="0.25">
      <c r="A42" s="182" t="s">
        <v>139</v>
      </c>
    </row>
    <row r="43" spans="1:2" ht="13.8" x14ac:dyDescent="0.25">
      <c r="B43" s="106" t="s">
        <v>140</v>
      </c>
    </row>
    <row r="44" spans="1:2" x14ac:dyDescent="0.25">
      <c r="B44" s="138" t="s">
        <v>142</v>
      </c>
    </row>
  </sheetData>
  <hyperlinks>
    <hyperlink ref="B9" r:id="rId1" xr:uid="{87902984-99D3-4F50-B468-DCC50CEE4C9B}"/>
    <hyperlink ref="B8" r:id="rId2" xr:uid="{DDBCC294-2951-4D79-B262-F5A3141DC5CD}"/>
    <hyperlink ref="B10" r:id="rId3" xr:uid="{FBB416E5-A8A6-4CB1-8AE8-BAD6EC94B3E8}"/>
    <hyperlink ref="B14" r:id="rId4" xr:uid="{6A5E51B7-E6A6-4978-AE4F-B2991E344A37}"/>
    <hyperlink ref="B15" r:id="rId5" xr:uid="{7F4707E6-9DF2-455A-8656-7563A3D58624}"/>
    <hyperlink ref="B38" r:id="rId6" xr:uid="{C2E63B65-5DD4-4A29-BEF3-60E8F5A59B7F}"/>
    <hyperlink ref="B43" r:id="rId7" xr:uid="{FB987C5D-5CC8-43A0-A1AC-925F7EC7FC4A}"/>
    <hyperlink ref="B39" r:id="rId8" xr:uid="{87421862-F87B-43C0-A852-6A732B7D83DA}"/>
    <hyperlink ref="C8" r:id="rId9" xr:uid="{B6C8A8A2-5581-47F6-859B-B87F44E60E5D}"/>
    <hyperlink ref="C9" r:id="rId10" xr:uid="{74776C41-19CE-4D52-901F-1011F63C41B4}"/>
    <hyperlink ref="C10" r:id="rId11" xr:uid="{D2324238-2509-48C8-957B-E25C466BF81F}"/>
  </hyperlinks>
  <printOptions horizontalCentered="1"/>
  <pageMargins left="0.39370078740157483" right="0.39370078740157483" top="0.78740157480314965" bottom="0.78740157480314965" header="0.19685039370078741" footer="0.19685039370078741"/>
  <pageSetup paperSize="9" scale="73" orientation="landscape" r:id="rId12"/>
  <headerFooter>
    <oddFooter>&amp;L&amp;F - &amp;A&amp;C&amp;P/&amp;N&amp;R&amp;D</oddFooter>
  </headerFooter>
  <ignoredErrors>
    <ignoredError sqref="B41:L46 B2:L7 C39:L39 K1 B11:L38 B8 D8:L8 B9 D9:L9 B10 D10:L10" unlockedFormula="1"/>
  </ignoredErrors>
  <drawing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fbeelding xmlns="86d8d313-957f-44b4-bb66-f96f0d40e90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C57FC6C9899045BC1F6DFCE8170996" ma:contentTypeVersion="14" ma:contentTypeDescription="Crée un document." ma:contentTypeScope="" ma:versionID="f0549e607b6b8c3032507e8db197211b">
  <xsd:schema xmlns:xsd="http://www.w3.org/2001/XMLSchema" xmlns:xs="http://www.w3.org/2001/XMLSchema" xmlns:p="http://schemas.microsoft.com/office/2006/metadata/properties" xmlns:ns2="86d8d313-957f-44b4-bb66-f96f0d40e904" xmlns:ns3="ff960655-24fd-4f3f-8e9c-285049d99abf" targetNamespace="http://schemas.microsoft.com/office/2006/metadata/properties" ma:root="true" ma:fieldsID="38ea17178046dcb89f96bfe02367d3ef" ns2:_="" ns3:_="">
    <xsd:import namespace="86d8d313-957f-44b4-bb66-f96f0d40e904"/>
    <xsd:import namespace="ff960655-24fd-4f3f-8e9c-285049d99a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afbeelding"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d8d313-957f-44b4-bb66-f96f0d40e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afbeelding" ma:index="19" nillable="true" ma:displayName="afbeelding" ma:format="Thumbnail" ma:internalName="afbeelding">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960655-24fd-4f3f-8e9c-285049d99abf"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22F427-262B-4A85-A9F6-9567AA66B2E4}">
  <ds:schemaRefs>
    <ds:schemaRef ds:uri="http://schemas.openxmlformats.org/package/2006/metadata/core-properties"/>
    <ds:schemaRef ds:uri="http://purl.org/dc/terms/"/>
    <ds:schemaRef ds:uri="02d20626-238e-4621-bd27-58c0d67aa653"/>
    <ds:schemaRef ds:uri="http://schemas.microsoft.com/office/2006/documentManagement/types"/>
    <ds:schemaRef ds:uri="http://schemas.microsoft.com/office/2006/metadata/properties"/>
    <ds:schemaRef ds:uri="fa16acfe-5949-433c-8242-90e2117ab136"/>
    <ds:schemaRef ds:uri="http://purl.org/dc/elements/1.1/"/>
    <ds:schemaRef ds:uri="http://schemas.microsoft.com/office/infopath/2007/PartnerControls"/>
    <ds:schemaRef ds:uri="http://www.w3.org/XML/1998/namespace"/>
    <ds:schemaRef ds:uri="http://purl.org/dc/dcmitype/"/>
    <ds:schemaRef ds:uri="86d8d313-957f-44b4-bb66-f96f0d40e904"/>
  </ds:schemaRefs>
</ds:datastoreItem>
</file>

<file path=customXml/itemProps2.xml><?xml version="1.0" encoding="utf-8"?>
<ds:datastoreItem xmlns:ds="http://schemas.openxmlformats.org/officeDocument/2006/customXml" ds:itemID="{8C98DFC7-76AE-4614-B728-AA23FC7A248E}">
  <ds:schemaRefs>
    <ds:schemaRef ds:uri="http://schemas.microsoft.com/sharepoint/v3/contenttype/forms"/>
  </ds:schemaRefs>
</ds:datastoreItem>
</file>

<file path=customXml/itemProps3.xml><?xml version="1.0" encoding="utf-8"?>
<ds:datastoreItem xmlns:ds="http://schemas.openxmlformats.org/officeDocument/2006/customXml" ds:itemID="{E92751B8-3286-4345-8B68-07B0B3B88C7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Intro &amp; beslissingsboom</vt:lpstr>
      <vt:lpstr>2. Continuïteitsbeoordeling</vt:lpstr>
      <vt:lpstr>3. Kwalitatieve indicatoren</vt:lpstr>
      <vt:lpstr>4. Kwantitatieve indicatoren</vt:lpstr>
      <vt:lpstr>4A. Uitgebreide cashflow</vt:lpstr>
      <vt:lpstr>5. Literatuur &amp; naslagwerk</vt:lpstr>
      <vt:lpstr>'1. Intro &amp; beslissingsboom'!Print_Area</vt:lpstr>
      <vt:lpstr>'2. Continuïteitsbeoordeling'!Print_Area</vt:lpstr>
      <vt:lpstr>'3. Kwalitatieve indicatoren'!Print_Area</vt:lpstr>
      <vt:lpstr>'4. Kwantitatieve indicatoren'!Print_Area</vt:lpstr>
      <vt:lpstr>'4A. Uitgebreide cashflow'!Print_Area</vt:lpstr>
      <vt:lpstr>'4A. Uitgebreide cashflow'!Print_Titles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Van Loon</dc:creator>
  <cp:lastModifiedBy>Noëlle Lucas</cp:lastModifiedBy>
  <cp:lastPrinted>2021-02-26T22:39:37Z</cp:lastPrinted>
  <dcterms:created xsi:type="dcterms:W3CDTF">2019-11-01T11:02:12Z</dcterms:created>
  <dcterms:modified xsi:type="dcterms:W3CDTF">2021-09-06T14:52:34Z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0x010100CEC57FC6C9899045BC1F6DFCE8170996</vt:lpwstr>
  </property>
</Properties>
</file>